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LinhLD\3. Dau thau\230321 PGD Dien Khanh\230321 HSMT\"/>
    </mc:Choice>
  </mc:AlternateContent>
  <bookViews>
    <workbookView xWindow="-90" yWindow="-90" windowWidth="20715" windowHeight="13155" tabRatio="598"/>
  </bookViews>
  <sheets>
    <sheet name="PGD Dien Khanh" sheetId="25" r:id="rId1"/>
  </sheets>
  <externalReferences>
    <externalReference r:id="rId2"/>
  </externalReferences>
  <definedNames>
    <definedName name="_xlnm.Print_Area" localSheetId="0">'PGD Dien Khanh'!$A$1:$I$105</definedName>
    <definedName name="_xlnm.Print_Titles" localSheetId="0">'PGD Dien Khanh'!$6:$7</definedName>
    <definedName name="USD">[1]Sheet1!$D$5</definedName>
    <definedName name="vnd">#REF!</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25" l="1"/>
  <c r="I85" i="25" s="1"/>
  <c r="H85" i="25"/>
  <c r="G86" i="25"/>
  <c r="H86" i="25"/>
  <c r="G87" i="25"/>
  <c r="I87" i="25" s="1"/>
  <c r="H87" i="25"/>
  <c r="G89" i="25"/>
  <c r="I89" i="25" s="1"/>
  <c r="H89" i="25"/>
  <c r="G70" i="25"/>
  <c r="H70" i="25"/>
  <c r="G72" i="25"/>
  <c r="I72" i="25" s="1"/>
  <c r="H72" i="25"/>
  <c r="G73" i="25"/>
  <c r="H73" i="25"/>
  <c r="G74" i="25"/>
  <c r="H74" i="25"/>
  <c r="G75" i="25"/>
  <c r="H75" i="25"/>
  <c r="G76" i="25"/>
  <c r="I76" i="25" s="1"/>
  <c r="H76" i="25"/>
  <c r="G77" i="25"/>
  <c r="H77" i="25"/>
  <c r="G78" i="25"/>
  <c r="H78" i="25"/>
  <c r="G79" i="25"/>
  <c r="H79" i="25"/>
  <c r="G80" i="25"/>
  <c r="I80" i="25" s="1"/>
  <c r="H80" i="25"/>
  <c r="G81" i="25"/>
  <c r="H81" i="25"/>
  <c r="G82" i="25"/>
  <c r="H82" i="25"/>
  <c r="H69" i="25"/>
  <c r="G69" i="25"/>
  <c r="G58" i="25"/>
  <c r="H58" i="25"/>
  <c r="G59" i="25"/>
  <c r="H59" i="25"/>
  <c r="G60" i="25"/>
  <c r="I60" i="25" s="1"/>
  <c r="H60" i="25"/>
  <c r="G61" i="25"/>
  <c r="I61" i="25" s="1"/>
  <c r="H61" i="25"/>
  <c r="G62" i="25"/>
  <c r="H62" i="25"/>
  <c r="G63" i="25"/>
  <c r="H63" i="25"/>
  <c r="G64" i="25"/>
  <c r="I64" i="25" s="1"/>
  <c r="H64" i="25"/>
  <c r="G65" i="25"/>
  <c r="I65" i="25" s="1"/>
  <c r="H65" i="25"/>
  <c r="G66" i="25"/>
  <c r="H66" i="25"/>
  <c r="G67" i="25"/>
  <c r="H67" i="25"/>
  <c r="I67" i="25" s="1"/>
  <c r="H57" i="25"/>
  <c r="G57" i="25"/>
  <c r="G48" i="25"/>
  <c r="I48" i="25" s="1"/>
  <c r="H48" i="25"/>
  <c r="G49" i="25"/>
  <c r="I49" i="25" s="1"/>
  <c r="H49" i="25"/>
  <c r="G50" i="25"/>
  <c r="I50" i="25" s="1"/>
  <c r="H50" i="25"/>
  <c r="G51" i="25"/>
  <c r="I51" i="25" s="1"/>
  <c r="H51" i="25"/>
  <c r="G52" i="25"/>
  <c r="H52" i="25"/>
  <c r="I52" i="25" s="1"/>
  <c r="G53" i="25"/>
  <c r="H53" i="25"/>
  <c r="G54" i="25"/>
  <c r="H54" i="25"/>
  <c r="G55" i="25"/>
  <c r="I55" i="25" s="1"/>
  <c r="H55" i="25"/>
  <c r="H47" i="25"/>
  <c r="G47" i="25"/>
  <c r="G35" i="25"/>
  <c r="H35" i="25"/>
  <c r="G36" i="25"/>
  <c r="I36" i="25" s="1"/>
  <c r="H36" i="25"/>
  <c r="G37" i="25"/>
  <c r="H37" i="25"/>
  <c r="G38" i="25"/>
  <c r="H38" i="25"/>
  <c r="G39" i="25"/>
  <c r="H39" i="25"/>
  <c r="G40" i="25"/>
  <c r="H40" i="25"/>
  <c r="G41" i="25"/>
  <c r="I41" i="25" s="1"/>
  <c r="H41" i="25"/>
  <c r="G42" i="25"/>
  <c r="I42" i="25" s="1"/>
  <c r="H42" i="25"/>
  <c r="G43" i="25"/>
  <c r="H43" i="25"/>
  <c r="I43" i="25"/>
  <c r="G44" i="25"/>
  <c r="I44" i="25" s="1"/>
  <c r="H44" i="25"/>
  <c r="G45" i="25"/>
  <c r="H45" i="25"/>
  <c r="H34" i="25"/>
  <c r="G34" i="25"/>
  <c r="G24" i="25"/>
  <c r="H24" i="25"/>
  <c r="G25" i="25"/>
  <c r="H25" i="25"/>
  <c r="G26" i="25"/>
  <c r="H26" i="25"/>
  <c r="G27" i="25"/>
  <c r="I27" i="25" s="1"/>
  <c r="H27" i="25"/>
  <c r="G28" i="25"/>
  <c r="I28" i="25" s="1"/>
  <c r="H28" i="25"/>
  <c r="G29" i="25"/>
  <c r="I29" i="25" s="1"/>
  <c r="H29" i="25"/>
  <c r="G30" i="25"/>
  <c r="H30" i="25"/>
  <c r="G31" i="25"/>
  <c r="H31" i="25"/>
  <c r="G32" i="25"/>
  <c r="H32" i="25"/>
  <c r="H23" i="25"/>
  <c r="G23" i="25"/>
  <c r="I23" i="25" s="1"/>
  <c r="G10" i="25"/>
  <c r="H10" i="25"/>
  <c r="G11" i="25"/>
  <c r="I11" i="25" s="1"/>
  <c r="H11" i="25"/>
  <c r="G12" i="25"/>
  <c r="I12" i="25" s="1"/>
  <c r="H12" i="25"/>
  <c r="G13" i="25"/>
  <c r="H13" i="25"/>
  <c r="G14" i="25"/>
  <c r="H14" i="25"/>
  <c r="I14" i="25"/>
  <c r="G15" i="25"/>
  <c r="H15" i="25"/>
  <c r="G16" i="25"/>
  <c r="H16" i="25"/>
  <c r="G17" i="25"/>
  <c r="H17" i="25"/>
  <c r="G18" i="25"/>
  <c r="H18" i="25"/>
  <c r="G19" i="25"/>
  <c r="I19" i="25" s="1"/>
  <c r="H19" i="25"/>
  <c r="G20" i="25"/>
  <c r="I20" i="25" s="1"/>
  <c r="H20" i="25"/>
  <c r="G21" i="25"/>
  <c r="H21" i="25"/>
  <c r="H9" i="25"/>
  <c r="G9" i="25"/>
  <c r="I86" i="25" l="1"/>
  <c r="I78" i="25"/>
  <c r="I74" i="25"/>
  <c r="I81" i="25"/>
  <c r="I77" i="25"/>
  <c r="I73" i="25"/>
  <c r="I79" i="25"/>
  <c r="I62" i="25"/>
  <c r="I63" i="25"/>
  <c r="I57" i="25"/>
  <c r="I54" i="25"/>
  <c r="I53" i="25"/>
  <c r="I45" i="25"/>
  <c r="I39" i="25"/>
  <c r="I32" i="25"/>
  <c r="I30" i="25"/>
  <c r="I26" i="25"/>
  <c r="I24" i="25"/>
  <c r="I21" i="25"/>
  <c r="I10" i="25"/>
  <c r="I17" i="25"/>
  <c r="I13" i="25"/>
  <c r="I16" i="25"/>
  <c r="I18" i="25"/>
  <c r="I15" i="25"/>
  <c r="I25" i="25"/>
  <c r="I38" i="25"/>
  <c r="I35" i="25"/>
  <c r="I58" i="25"/>
  <c r="I70" i="25"/>
  <c r="I31" i="25"/>
  <c r="I47" i="25"/>
  <c r="I69" i="25"/>
  <c r="I37" i="25"/>
  <c r="I34" i="25"/>
  <c r="I40" i="25"/>
  <c r="I82" i="25"/>
  <c r="I66" i="25"/>
  <c r="I75" i="25"/>
  <c r="I59" i="25"/>
  <c r="E88" i="25"/>
  <c r="H88" i="25" l="1"/>
  <c r="G88" i="25"/>
  <c r="I88" i="25" s="1"/>
  <c r="E71" i="25"/>
  <c r="G71" i="25" l="1"/>
  <c r="H71" i="25"/>
  <c r="E84" i="25"/>
  <c r="H84" i="25" l="1"/>
  <c r="G84" i="25"/>
  <c r="I84" i="25" s="1"/>
  <c r="I71" i="25"/>
  <c r="H91" i="25"/>
  <c r="I9" i="25"/>
  <c r="G91" i="25" l="1"/>
  <c r="I91" i="25" s="1"/>
  <c r="G92" i="25" l="1"/>
  <c r="I92" i="25"/>
  <c r="H92" i="25"/>
</calcChain>
</file>

<file path=xl/sharedStrings.xml><?xml version="1.0" encoding="utf-8"?>
<sst xmlns="http://schemas.openxmlformats.org/spreadsheetml/2006/main" count="266" uniqueCount="198">
  <si>
    <t>STT</t>
  </si>
  <si>
    <t>ĐVT</t>
  </si>
  <si>
    <t>m2</t>
  </si>
  <si>
    <t>m</t>
  </si>
  <si>
    <t>MÃ CV</t>
  </si>
  <si>
    <t>HẠNG MỤC / MÔ TẢ</t>
  </si>
  <si>
    <t>KHỐI LƯỢNG</t>
  </si>
  <si>
    <t>ĐƠN GIÁ</t>
  </si>
  <si>
    <t>cái</t>
  </si>
  <si>
    <t>bộ</t>
  </si>
  <si>
    <t>%</t>
  </si>
  <si>
    <t>THUẾ GTGT</t>
  </si>
  <si>
    <t>TỔNG GIÁ TRỊ</t>
  </si>
  <si>
    <t>THÀNH TIỀN GỒM THUẾ</t>
  </si>
  <si>
    <t>Quầy giao dịch theo thiết kế của Seabank
 KT: 1200x800x850
Thân trên Gỗ MFC phủ melamine vân gỗ sáng màu, mã MFC-MS-2340; thân dưới là melamine màu trắng .
Cạnh gỗ dán dây PVC dày 2mm trùng màu. Mặt khách hàng ốp đá nhân tạo siêu cứng màu trắng sứ.
Mặt bàn có gắn tấm mica 2 lớp để che lưng màn hình máy tính . 
Ngăn kéo ray trượt Hafele bánh nhựa, lắp khóa ở ngăn kéo trên cùng. 
 Lắp đèn chiếu sáng chân bàn ánh sáng vàng. Số thứ tự quầy mica 5mm màu đỏ cắt chữ cao 15cm.
Mã bản vẽ: A2-11-1; A2-11-2</t>
  </si>
  <si>
    <t>Ghế đôn cho quầy ngồi Khung gỗ tự nhiên, đệm mút, bọc nỉ màu đỏ, chân gỗ sơn trắng, đế nhựa.</t>
  </si>
  <si>
    <t>TKML.NT &gt; NT.V1</t>
  </si>
  <si>
    <t>TKML.NT &gt; NT.Q1</t>
  </si>
  <si>
    <t>TKML.NT &gt; NT.G11</t>
  </si>
  <si>
    <t>TKML.Đ &gt; Đ.C9</t>
  </si>
  <si>
    <t>HẠNG MỤC         :  CẢI TẠO VÀ TRANG BỊ NỘI THẤT</t>
  </si>
  <si>
    <t>TKML.NT &gt; NT.B1</t>
  </si>
  <si>
    <t>Bàn nhân viên 1.2m Mặt bàn phủ Laminate HP Hàn Quốc, chống cháy, chống trầy xước, chống thấm nước
Mã SP: Fami - CD1256H</t>
  </si>
  <si>
    <t>TKML.NT &gt; NT.G4</t>
  </si>
  <si>
    <t>Ghế nhân viên
 Ghế lưng lưới màu đen, đệm ngồi bọc nỉ màu đỏ, chân nhựa 5 chấu có bánh xe, piston nâng hạ thủy lực, tay vịn nhựa.
KT: W560 x D660 x H880mm
(Mã SP: Hòa Phát GL 110)</t>
  </si>
  <si>
    <t>TT</t>
  </si>
  <si>
    <t>TKML.HT &gt; HT.VK15</t>
  </si>
  <si>
    <t>Dán decan kính mờ in logo và chữ SeaBank  Theo thiết kế chuẩn của Seabank</t>
  </si>
  <si>
    <t>TKML.NT &gt; NT.B3</t>
  </si>
  <si>
    <t>Bàn Làm việc cho Trưởng/ phó phòng 1,6m Bàn FAMI KT: 1600x700x750"
Mặt bàn phủ Laminate HP Hàn Quốc, chống cháy, chống trầy xước, chống thấm nước
Mã SP: CD1600H"</t>
  </si>
  <si>
    <t>I</t>
  </si>
  <si>
    <t>TKML.HT &gt; HT.TC5</t>
  </si>
  <si>
    <t>TKML.HT &gt; HT.HT5</t>
  </si>
  <si>
    <t>SƠN, BẢ TRẦN VÀ TƯỜNG TRONG NHÀ (SƠN 3 NƯỚC) BẢ DULUX
Maxilite - ICI</t>
  </si>
  <si>
    <t>PHẦN NỘI THẤT</t>
  </si>
  <si>
    <t>TKML.NT &gt; NT.T1</t>
  </si>
  <si>
    <t>TKML.NT &gt; NT.T2</t>
  </si>
  <si>
    <t>III</t>
  </si>
  <si>
    <t>IV</t>
  </si>
  <si>
    <t>PHẦN ĐIỆN</t>
  </si>
  <si>
    <t>TKML.Đ &gt; Đ.CS3</t>
  </si>
  <si>
    <t>ĐÈN TUÝP LED GẮN TƯỜNG/ TRẦN 2 BÓNG LOẠI 1.2 M BÓNG LED
Rạng Đông hoặc tương đương</t>
  </si>
  <si>
    <t>TỦ TÀI LIỆU THẤP 0.8M
KT: 800x400x800
Tủ 2 ngăn 1 đợt. Cạnh trước đình tủ được làm tròn, 2 cánh mở có khóa.
Mặt vân gỗ, chất liệu laminate HP Hàn Quốc. Mã màu PO.
(Tủ tài liệu Fami mã SM6220)</t>
  </si>
  <si>
    <t>DÂY ĐIỆN ĐÔI 2X 2.5
Cadivi/Trần Phú</t>
  </si>
  <si>
    <t>TKML.Đ &gt; Đ.C10</t>
  </si>
  <si>
    <t>DÂY ĐIỆN ĐÔI 2X 1.5
Cadivi/Trần Phú</t>
  </si>
  <si>
    <t>TKML.Đ &gt; Đ.C12</t>
  </si>
  <si>
    <t>GEN NHỰA BẢO VỆ DÂY 25X25
Sino</t>
  </si>
  <si>
    <t>TKML.Đ &gt; Đ.TB1</t>
  </si>
  <si>
    <t>QUẠT THÔNG GIÓ 300X300
Genui -TQ</t>
  </si>
  <si>
    <t>PHẦN ĐIỀU HÒA</t>
  </si>
  <si>
    <t>TKML.ĐH &gt; ĐH.VT1</t>
  </si>
  <si>
    <t>ỐNG ĐỒNG, BẢO ÔN, SIMILI, DÂY ĐIỀU KHIỂN - ĐIỀU HÒA TREO TƯỜNG (1 ỐNG)
Ống đồng Toàn Phát hoặc tương đương</t>
  </si>
  <si>
    <t>TKML.ĐH &gt; ĐH.VT6</t>
  </si>
  <si>
    <t xml:space="preserve">ỐNG THOÁT NƯỚC NGƯNG BỌC BẢO ÔN CHO ĐIỀU HÒA TREO TƯỜNG 
Tiền Phong </t>
  </si>
  <si>
    <t>TKML.ĐH &gt; ĐH.NC1</t>
  </si>
  <si>
    <t>NHÂN CÔNG LẮP ĐẶT ĐIỀU HÒA TREO TƯỜNG 
Bao gồm cả vật tư phụ</t>
  </si>
  <si>
    <t>TKML.Đ &gt; Đ.N24</t>
  </si>
  <si>
    <t>ĐẾ NỔI SINO 
Sino</t>
  </si>
  <si>
    <t>TKML.Đ &gt; Đ.N26</t>
  </si>
  <si>
    <t>Ổ CẮM ĐÔI 3 CHẤU
Sino</t>
  </si>
  <si>
    <t>V</t>
  </si>
  <si>
    <t>TỦ PHỤ QUẦY GIAO DỊCH
KT: 600x400x650
Gỗ MFC phủ melamine vân gỗ sáng màu, mã MFC-MS-2340, cánh mở có khóa, bản lề Hafele giảm chấn
Mã bản vẽ: A2-2</t>
  </si>
  <si>
    <t>TKML.NT &gt; 
NT.V2</t>
  </si>
  <si>
    <t>VÁCH NGĂN LỬNG CHE QUẦY GIAO DỊCH
KT: 850 (cao), rộng cánh 700
Gỗ MFC phủ melamine vân gỗ sáng màu, mã MFC-MS-2340, đóng hộp dày 50mm; phần cánh rộng 700, bản lề mở 1 chiều, có chốt gạt ngang
Mã bản vẽ: A2-1-4</t>
  </si>
  <si>
    <t>TKML.ĐH &gt; ĐH.VT4</t>
  </si>
  <si>
    <t>KỆ ĐỠ CỤC NÓNG MÁY LẠNH
Đồng bộ theo điều hòa</t>
  </si>
  <si>
    <t>TKML.Đ &gt; Đ.CS1</t>
  </si>
  <si>
    <t>ĐÈN LED PANEL 600*600 ÂM TRẦN 40W
Rạng Đông hoặc tương đương</t>
  </si>
  <si>
    <t>trọn gói</t>
  </si>
  <si>
    <t>VÁCH LOGO KT 2900MM x4800mm.
Trên, dưới gỗ okal, đóng hộp dày 100, hoàn thiện Ván MFC mã 2340; giữa ốp kính cường lực dày 8mm sơn màu đỏ 1 mặt trên mặt gỗ MDF; Logo thương hiệu SeABank và đồng tiền sử dụng Mica theo chỉ định; khe hắt sáng trên, dưới ánh sáng vàng
Mã bản vẽ: A2-9</t>
  </si>
  <si>
    <t>TKML.HT &gt; HT.VK16</t>
  </si>
  <si>
    <t>TKML.Đ &gt; Đ.N28</t>
  </si>
  <si>
    <t>CÔNG TẮC 1 HẠT
Bao gồm mặt + hạt</t>
  </si>
  <si>
    <t>VI</t>
  </si>
  <si>
    <t>PHẦN PCCC</t>
  </si>
  <si>
    <t>TKML.TBKT &gt; TBKT.TB19</t>
  </si>
  <si>
    <t xml:space="preserve">BÌNH BỘT CHỮA CHÁY MFZ4
Trung Quốc </t>
  </si>
  <si>
    <t>TKML.TBKT &gt; TBKT.TB20</t>
  </si>
  <si>
    <t xml:space="preserve">BÌNH CO2 3KG
Trung Quốc </t>
  </si>
  <si>
    <t>TKML.TBKT &gt; TBKT.TB21</t>
  </si>
  <si>
    <t xml:space="preserve">TIÊU LỆNH CHỮA CHÁY, CẤM HÚT THUỐC
</t>
  </si>
  <si>
    <t>bình</t>
  </si>
  <si>
    <t>TKML.ATM &gt; ATM.E10</t>
  </si>
  <si>
    <t>BỘ</t>
  </si>
  <si>
    <t>VÁCH THẠCH CAO 1 MẶT TẤM 12MM, KHOẢNG CÁCH XƯƠNG 400MM.
Vĩnh Tường - Lagyp. Làm sau backdrop</t>
  </si>
  <si>
    <t>TKML.HT &gt; HT.VK2</t>
  </si>
  <si>
    <t xml:space="preserve">Cửa kính, vách kính cường lực dày 10mm Hải Long/Hà Nội bao gồm khung gia cố </t>
  </si>
  <si>
    <t>TKML.HT &gt; HT.VK1</t>
  </si>
  <si>
    <t xml:space="preserve">CỬA KÍNH, VÁCH KÍNH CƯỜNG LỰC DÀY 12MM
Hải Long/Hà Nội bao gồm khung gia cố </t>
  </si>
  <si>
    <t>TKML.HT &gt; HT.VK5</t>
  </si>
  <si>
    <t xml:space="preserve">Bản lề âm sàn (bao gồm cả công lắp đặt) VVP (Thái Lan) hoặc tương đương </t>
  </si>
  <si>
    <t>TKML.HT &gt; HT.VK6</t>
  </si>
  <si>
    <t xml:space="preserve">Khoá âm sàn  VVP (Thái Lan) hoặc tương đương </t>
  </si>
  <si>
    <t>TKML.HT &gt; HT.VK7</t>
  </si>
  <si>
    <t xml:space="preserve">Phụ kiện nẹp inox, kẹp kính 02 bộ kẹp kính I, L/ 01 bộ cửa VVP Thái Lan hoặc tương đương </t>
  </si>
  <si>
    <t>TKML.HT &gt; HT.VK10</t>
  </si>
  <si>
    <t>Tay nắm nhỏ INOX 0.6 m Trung Quốc</t>
  </si>
  <si>
    <t>Ốp khung cửa, vách Aluminium 1 mặt khung thép  Alumex dùng cho ngoại thất. Theo thiết kế chuẩn của Seabank</t>
  </si>
  <si>
    <t>TKML.ĐH &gt; ĐH.TB10</t>
  </si>
  <si>
    <t xml:space="preserve">ĐIỀU HÒA 1 CHIỀU, ÂM TRẦN 28000 BTU
Casper hoặc tương đương </t>
  </si>
  <si>
    <t>TKML.ĐH &gt; ĐH.VT2</t>
  </si>
  <si>
    <t>ỐNG ĐỒNG, BẢO ÔN, SIMILI, DÂY ĐIỀU KHIỂN - ĐIỀU HÒA ÂM TRẦN (2 ỐNG)
Ống đồng Toàn Phát hoặc tương đương</t>
  </si>
  <si>
    <t>TKML.ĐH &gt; ĐH.VT5</t>
  </si>
  <si>
    <t>ỐNG THOÁT NƯỚC NGƯNG CÓ BỌC BẢO ÔN ĐỐI VỚI ĐIỀU HÒA ÂM TRẦN
Tiền Phong D20</t>
  </si>
  <si>
    <t>TKML.ĐH &gt; ĐH.NC2</t>
  </si>
  <si>
    <t xml:space="preserve">NHÂN CÔNG LẮP ĐẶT ĐIỀU HÒA ÂM TRẦN 
Bao gồm cả vật tư phụ, ty treo máy </t>
  </si>
  <si>
    <t>Gia cố khung treo giàn lạnh điều hòa âm trần bằng khung thép V5. Gia cố chắc chắn vào hệ kèo thép mái.</t>
  </si>
  <si>
    <t>TKML.TBKT &gt; TBKT.TB14</t>
  </si>
  <si>
    <t>ĐÈN CHIẾU SÁNG KHẨN LOẠI 2 BÓNG 10W CÓ BỘ LƯU ĐIỆN 90 PHÚT
Trung Quốc</t>
  </si>
  <si>
    <t>TKML.TBKT &gt; TBKT.TB7</t>
  </si>
  <si>
    <t xml:space="preserve">ĐẦU BÁO KHÓI
Taiwan - EA-318-4-12 – 12VDC </t>
  </si>
  <si>
    <t>TKML.TBKT &gt; TBKT.TB2</t>
  </si>
  <si>
    <t>TỦ BÁO CHÁY 4 KÊNH
Hochiki hoặc tương đương</t>
  </si>
  <si>
    <t>TKML.TBKT &gt; TBKT.TB10</t>
  </si>
  <si>
    <t>CÒI BÁO CHÁY CÓ TÍCH HỢP ĐÈN CHỚP
GST C-9403</t>
  </si>
  <si>
    <t>TKML.TBKT &gt; TBKT.TB12</t>
  </si>
  <si>
    <t>NÚT ẤN KHẨN CẤP
Taiwan</t>
  </si>
  <si>
    <t>TKML.TBKT &gt; TBKT.TB17</t>
  </si>
  <si>
    <t>ĐÈN CHỈ HƯỚNG THOÁT HIỂM
Lắp theo yêu cầu để NHNN kiểm tra</t>
  </si>
  <si>
    <t>TKML.TBKT &gt; TBKT.NC3</t>
  </si>
  <si>
    <t xml:space="preserve">CÔNG LẮP ĐẶT PCCC CHO MÔ HÌNH CHI NHÁNH/ PHÒNG GIAO DỊCH
Không áp dụng cho mô hình phải thẩm duyệt thiết kế </t>
  </si>
  <si>
    <t>PHẦN ATM</t>
  </si>
  <si>
    <t>TKML.ATM &gt; ATM.A14</t>
  </si>
  <si>
    <t>BIỂN HỘP ĐÈN QUẢNG CÁO KHUNG XƯƠNG SẮT HỘP, MẶT BIỂN TẤM ALUMEX, LOGO, BỘ CHỮ SEABANK CẮT KHẮC MICA GẮN CHÌM (DÙNG CHO ATM) BAO GỒM CẢ BÓNG ĐÈN TUÝP LED 1,2M 
Alumex Alcorest dày 3mm
Mica đen 3mm
Sắt hộp mạ kẽm 25x25, 20x40 (dày 1mm) Kích thước và màu sắc theo theo bản vẽ chi tiết.</t>
  </si>
  <si>
    <t>M2</t>
  </si>
  <si>
    <t>TKML.ATM &gt; ATM.A16</t>
  </si>
  <si>
    <t>VÁCH ỐP THÂN BOOTH BAO GỒM: MẶT TRƯỚC KHOANG GIAO DỊCH, 2 BÊN HÔNG, VÁCH SAU, TRẦN KHOANG KỸ THUẬT VÀ KHOANG GIAO DỊCH (TRẦN GIẬT CẤP).
Alumex Alcorest ngoài trời dày 3mm độ dày phủ nhôm 0.2
Mica đen 3 mm
Sắt hộp 25x25, 20x40 (dày 1mm)
Kích thước và màu sắc theo bản vẽ chi tiết.</t>
  </si>
  <si>
    <t>TKML.ATM &gt; ATM.A17</t>
  </si>
  <si>
    <t>BỘ LOGO ALUMEX DÁN TRONG ATM (3 ĐỒNG TIỀN DÁN Ở MẶT TRƯỚC CỦA KHOANG GIAO DỊCH)
Alumex Alcorest ngoài trời màu trắng dày 3mm độ dày phủ nhôm 0.2mm</t>
  </si>
  <si>
    <t>TKML.ATM &gt; ATM.A18</t>
  </si>
  <si>
    <t xml:space="preserve">BIỂN GẮN POSTER QUẢNG CÁO
Kích thước: 350*500, 2 lớp, 4 chốt Inox.
Lớp trong Alumex, lớp ngoài mica trong 3mm. </t>
  </si>
  <si>
    <t>TKML.ATM &gt; ATM.A19</t>
  </si>
  <si>
    <t>BỘ LOGO TỔ CHỨC THẺ DÁN TRONG KHOANG GIAO BOOTH ATM THEO THIẾT KẾ.
Decal PP
1 bộ gồm 12 Logo</t>
  </si>
  <si>
    <t>TKML.ATM &gt; ATM.A31</t>
  </si>
  <si>
    <t xml:space="preserve">ĐÈN LED ÂM TRẦN TRÒN 9W D=110
Rạng Đông </t>
  </si>
  <si>
    <t>TKML.ATM &gt; ATM.A32</t>
  </si>
  <si>
    <t xml:space="preserve">CỌC TIẾP ĐỊA Ф16 DÀI 1200 MẠ ĐỒNG (BAO GỒM CẢ DÂY NỐI)
Sau khi đóng cọc điện áp rò rỉ &lt; 1v và điện trở nối đất &lt; 30Ω) </t>
  </si>
  <si>
    <t>TKML.ATM &gt; ATM.A34</t>
  </si>
  <si>
    <t>ỐNG GEN LUỒN DÂY ĐIỆN RUỘT GÀ.
SP/AS/Tiền Phong/VanLock</t>
  </si>
  <si>
    <t>TKML.ATM &gt; ATM.A35</t>
  </si>
  <si>
    <t>APTOMAT 40 A 1PHA
/Sino/Lioa/LS/Vanlock</t>
  </si>
  <si>
    <t>TKML.ATM &gt; ATM.B20</t>
  </si>
  <si>
    <t>APTOMAT CHỐNG GIẬT 30A-30MA.
LS/Sino/Lioa/Vanlock tương đương.</t>
  </si>
  <si>
    <t>TKML.ATM &gt; ATM.B21</t>
  </si>
  <si>
    <t>ROLE TIME HẸN GIỜ BẬT TẮT THIẾT BỊ ĐIỆN.
National tương đương</t>
  </si>
  <si>
    <t>TKML.ATM &gt; ATM.B22</t>
  </si>
  <si>
    <t>Ổ CẮM 3 CHẤU 3 LỖ CẮM CHUYÊN DÙNG CHO ATM.
Lioa/Vanlock/Sino/Clipsal.</t>
  </si>
  <si>
    <t>PHẦN BIỂN HIỆU</t>
  </si>
  <si>
    <t>TKML.BH &gt; BH.HD4</t>
  </si>
  <si>
    <t>DẢI ĐỊA CHỈ MÀU ĐỎ
Decal 3M Translucent 3630-33 Red</t>
  </si>
  <si>
    <t>M</t>
  </si>
  <si>
    <t>TKML.BH &gt; BH.PN2</t>
  </si>
  <si>
    <t xml:space="preserve">PANO CÓ LÓT TÔN/BẠT
Mặt biển:
- Bạt Hiflex.
- In kỹ thuật số.
- Mực in ngoài trời.
Khung xương:
- Sắt hộp mạ kẽm 20x20, 25x25, 30x30.
-  lót tôn/bạt chống gió, chống xuyên sáng </t>
  </si>
  <si>
    <t>TKML.BH &gt; BH.BĐ</t>
  </si>
  <si>
    <t>BIỂN ĐỒNG (KT: 0.35 X 0.5 X 0.02) 
SeABank cung cấp thông tin của biển đồng ghi thông tin địa chỉ phòng giao dịch</t>
  </si>
  <si>
    <t>TKML.ATM &gt; ATM.E20</t>
  </si>
  <si>
    <t>TKML.BH &gt; BH.HD2</t>
  </si>
  <si>
    <t>TKML.BH &gt; BH.LED4.2</t>
  </si>
  <si>
    <t xml:space="preserve">ĐAN XƯƠNG SẮT MẶT SAU CHỐNG TRỘM BẰNG THÉP HỘP 20X20 KHOẢNG CÁCH 200X200 </t>
  </si>
  <si>
    <t>PHẦN CẢI TẠO</t>
  </si>
  <si>
    <t>CÔNG TRÌNH       : PGD DIÊN KHÁNH</t>
  </si>
  <si>
    <t>ĐỊA ĐIỂM XD      : 246 LẠC LONG QUÂN, TT DIÊN KHÁNH, KHÁNH HÒA</t>
  </si>
  <si>
    <t>TKML.NT &gt; NT.G6</t>
  </si>
  <si>
    <t>GHẾ TRƯỞNG PHÒNG 
Ghế lưng cao bọc da công nghiệp màu đen, chân nhựa 5 chấu có bánh xe, piston nâng hạ thủy lực, bát điều chỉnh độ ngả ghế, tay vịn nhựa.
KT: W620 x D710 x H1150mm 
(Mã SP: Hòa Phát SG 350)</t>
  </si>
  <si>
    <t>TKML.Đ &gt; Đ.N13</t>
  </si>
  <si>
    <t>APTOMAT 20 A 1PHA
SP/SINO/LIOA</t>
  </si>
  <si>
    <t>TKML.Đ &gt; Đ.N2</t>
  </si>
  <si>
    <t>CÔNG TƠ ĐIỆN 1 PHA
EMIC</t>
  </si>
  <si>
    <t>TKML.HT &gt; HT.HT3</t>
  </si>
  <si>
    <t>ỐP CỘT/ TƯỜNG BẰNG ALUMINIUMMIUM
Bao gồm cả hệ khung gắn Aluminium</t>
  </si>
  <si>
    <t>TKML.ATM &gt; ATM.A37</t>
  </si>
  <si>
    <t>TỦ ĐIỆN SẮT SƠN TĨNH ĐIỆN 300X 400 X150 
TH hoặc tương đương</t>
  </si>
  <si>
    <t>TKML.Đ &gt; Đ.NC2</t>
  </si>
  <si>
    <t>NHÂN CÔNG LẮP ĐẶT HỆ THỐNG ĐIỆN
Thi công dẫn dây điện đi trong tường &amp; trên sàn; trát vá các vị trí đi dây chìm; lắp đặt thiết bị đầu cuối; lắp đặt cọc tiếp địa; vận hành đồng bộ</t>
  </si>
  <si>
    <t xml:space="preserve">HỆ THỐNG KHUNG GIA CỐ 
Sắt gia cố hàn kết cấu: Sắt V5,V4 mạ kẽm chống sét, sơn chống gỉ Epoxy 2 lớp                     Hàn kết cấu giằng đỡ gia cố cho hệ thống biển, đảm bảo chịu lực được gió cấp 14  cho biển hộp đèn </t>
  </si>
  <si>
    <t>II</t>
  </si>
  <si>
    <t>VII</t>
  </si>
  <si>
    <t xml:space="preserve">CẮT BỚT 1 PHẦN CỬA CUỐN/CỬA XẾP BAO GỒM: LÀM RAY MỚI VÀ CP NHÂN CÔNG, MÁY MÓC ĐỂ LẮP ĐẶT ATM </t>
  </si>
  <si>
    <t>m3</t>
  </si>
  <si>
    <t>chiếc</t>
  </si>
  <si>
    <t>BIỂN HỘP ĐÈN - LOẠI 2: MẶT BIỂN SỬ DỤNG 3M PANAGRAPHIC III
1,100mm(H) x 200mm(D) x 9000
Mặt Biển
- Nền biển: Chất liệu 3M Panagraphic III.
- Logo SeABank: Cắt theo mẫu, sử dụng chất liệu như sau:
Khối vuông Logo: decal 3M Translucent 3630-33 Red 
Chữ SeABank: decal 3M Translucent 3630-22 Black
Dải địa chỉ: decal 3M Translucent 3630-33 Red
Hệ khung xương, vỏ hộp:
- Khung sắt hộp mạ kẽm 25x25, 30x30.
- Bọc nhôm tấm aluminium hợp kim độ dày 2mm, sơn tĩnh điện màu trắng bên ngoài.
- Đáy biển bọc nhôm tấm aluminium composite độ dày 2mm.
- Đáy và xung quang dán decal 3M – Light Enhancement Film có chức năng tăng sáng để tăng hiệu quả quảng cáo và tiết kiệm điện.
Hệ thống chiếu sáng từ bên trong
- Bóng đèn tuýp LED 18 watts. Ánh sáng trắng. - Hệ thống tủ điện: Automat, khởi động từ, bộ hẹn giờ (nguồn pin) National</t>
  </si>
  <si>
    <t>HỆ SỐ THI CÔNG NGOẠI TỈNH</t>
  </si>
  <si>
    <t>HS1</t>
  </si>
  <si>
    <t>VIII</t>
  </si>
  <si>
    <t>TKML.PD &gt; PD.VC</t>
  </si>
  <si>
    <t>VẬN CHUYỂN PHẾ LIỆU
Bao gồm vận chuyển , đóng gói và chuyển đi . Chuyển nội thất, vách ốp, cửa không tận dụng được mang đi tiêu hủy</t>
  </si>
  <si>
    <t>Vận chuyển tài liệu, két sắt, điều hòa, nội thất tận dụng… từ địa điểm cũ sang địa điểm mới, lắp đặt lại vào vị trí chỉ định. Khoảng cách dưới 1km</t>
  </si>
  <si>
    <t>THÀNH TIỀN
CHƯA THUẾ</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</si>
  <si>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</si>
  <si>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</si>
  <si>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</si>
  <si>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 Trong suốt quá trình tham gia chào giá và thi công, nhà thầu phải khảo sát hiện trạng công trình và báo cáo với CĐT nếu có bất cứ thay đổi hoặc vướng mắc nào</t>
  </si>
  <si>
    <t>ĐƠN VỊ CHÀO THẦU</t>
  </si>
  <si>
    <t>Đại diện hợp pháp của nhà thầu</t>
  </si>
  <si>
    <t>( Ký, đóng dấu và ghi rõ họ tên )</t>
  </si>
  <si>
    <t>BẢNG CHÀO GIÁ</t>
  </si>
  <si>
    <t>Ngày         tháng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</si>
</sst>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00_);_(* \(#,##0.0000\);_(* &quot;-&quot;??_);_(@_)"/>
  </numFmts>
  <fonts count="21">
    <font>
      <sz val="11"/>
      <color theme="1"/>
      <name val="Calibri"/>
      <family val="2"/>
      <scheme val="minor"/>
    </font>
    <font>
      <sz val="11"/>
      <color indexed="8"/>
      <name val="Calibri"/>
      <family val="2"/>
    </font>
    <font>
      <sz val="12"/>
      <name val="Times New Roman"/>
      <family val="1"/>
    </font>
    <font>
      <sz val="10"/>
      <name val="Arial"/>
      <family val="2"/>
    </font>
    <font>
      <sz val="12"/>
      <name val="宋体"/>
      <charset val="134"/>
    </font>
    <font>
      <sz val="10"/>
      <name val=".VnTime"/>
      <family val="2"/>
    </font>
    <font>
      <sz val="11"/>
      <color theme="1"/>
      <name val="Calibri"/>
      <family val="2"/>
      <scheme val="minor"/>
    </font>
    <font>
      <sz val="10"/>
      <name val="Times New Roman"/>
      <family val="1"/>
    </font>
    <font>
      <sz val="12"/>
      <name val=".VnTime"/>
      <family val="2"/>
    </font>
    <font>
      <sz val="12"/>
      <color theme="1"/>
      <name val="Calibri"/>
      <family val="2"/>
      <scheme val="minor"/>
    </font>
    <font>
      <b/>
      <sz val="12"/>
      <name val="Calibri"/>
      <family val="2"/>
      <scheme val="minor"/>
    </font>
    <font>
      <sz val="12"/>
      <name val="Calibri"/>
      <family val="2"/>
      <scheme val="minor"/>
    </font>
    <font>
      <i/>
      <sz val="12"/>
      <name val="Calibri"/>
      <family val="2"/>
      <scheme val="minor"/>
    </font>
    <font>
      <b/>
      <sz val="12"/>
      <name val="Times New Roman"/>
      <family val="1"/>
    </font>
    <font>
      <i/>
      <sz val="12"/>
      <name val="Times New Roman"/>
      <family val="1"/>
    </font>
    <font>
      <sz val="12"/>
      <color rgb="FF0070C0"/>
      <name val="Times New Roman"/>
      <family val="1"/>
    </font>
    <font>
      <b/>
      <i/>
      <sz val="12"/>
      <name val="Times New Roman"/>
      <family val="1"/>
    </font>
    <font>
      <b/>
      <sz val="18"/>
      <name val="Times New Roman"/>
      <family val="1"/>
    </font>
    <font>
      <sz val="12"/>
      <color theme="1"/>
      <name val="Times New Roman"/>
      <family val="1"/>
    </font>
    <font>
      <b/>
      <sz val="12"/>
      <color theme="1"/>
      <name val="Times New Roman"/>
      <family val="1"/>
    </font>
    <font>
      <sz val="12"/>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8">
    <xf numFmtId="0" fontId="0" fillId="0" borderId="0"/>
    <xf numFmtId="0" fontId="3" fillId="0" borderId="0"/>
    <xf numFmtId="43" fontId="6" fillId="0" borderId="0" applyFont="0" applyFill="0" applyBorder="0" applyAlignment="0" applyProtection="0"/>
    <xf numFmtId="43" fontId="4" fillId="0" borderId="0" applyFont="0" applyFill="0" applyBorder="0" applyAlignment="0" applyProtection="0">
      <alignment vertical="center"/>
    </xf>
    <xf numFmtId="43" fontId="6" fillId="0" borderId="0" applyFont="0" applyFill="0" applyBorder="0" applyAlignment="0" applyProtection="0"/>
    <xf numFmtId="0" fontId="5" fillId="0" borderId="0"/>
    <xf numFmtId="0" fontId="4" fillId="0" borderId="0"/>
    <xf numFmtId="0" fontId="6" fillId="0" borderId="0"/>
    <xf numFmtId="0" fontId="2" fillId="0" borderId="0"/>
    <xf numFmtId="0" fontId="3" fillId="0" borderId="0"/>
    <xf numFmtId="43" fontId="7" fillId="0" borderId="0" applyFont="0" applyFill="0" applyBorder="0" applyAlignment="0" applyProtection="0"/>
    <xf numFmtId="0" fontId="8" fillId="0" borderId="0"/>
    <xf numFmtId="43" fontId="1" fillId="0" borderId="0" applyFont="0" applyFill="0" applyBorder="0" applyAlignment="0" applyProtection="0"/>
    <xf numFmtId="0" fontId="3" fillId="0" borderId="0"/>
    <xf numFmtId="0" fontId="6" fillId="0" borderId="0"/>
    <xf numFmtId="9" fontId="6" fillId="0" borderId="0" applyFont="0" applyFill="0" applyBorder="0" applyAlignment="0" applyProtection="0"/>
    <xf numFmtId="0" fontId="1" fillId="0" borderId="0"/>
    <xf numFmtId="0" fontId="3" fillId="0" borderId="0"/>
  </cellStyleXfs>
  <cellXfs count="124">
    <xf numFmtId="0" fontId="0" fillId="0" borderId="0" xfId="0"/>
    <xf numFmtId="0" fontId="9" fillId="2" borderId="0" xfId="0" applyFont="1" applyFill="1" applyAlignment="1">
      <alignment vertical="center"/>
    </xf>
    <xf numFmtId="0" fontId="9" fillId="0" borderId="0" xfId="0" applyFont="1" applyAlignment="1">
      <alignment vertical="center"/>
    </xf>
    <xf numFmtId="0" fontId="9" fillId="3" borderId="0" xfId="0" applyFont="1" applyFill="1" applyAlignment="1">
      <alignment vertical="center"/>
    </xf>
    <xf numFmtId="0" fontId="11" fillId="0" borderId="0" xfId="0" applyFont="1" applyAlignment="1">
      <alignment vertical="center"/>
    </xf>
    <xf numFmtId="0" fontId="11" fillId="0" borderId="0" xfId="0" applyFont="1" applyFill="1" applyAlignment="1">
      <alignment vertical="center"/>
    </xf>
    <xf numFmtId="0" fontId="11" fillId="2" borderId="0" xfId="0" applyFont="1" applyFill="1" applyAlignment="1">
      <alignment vertical="center"/>
    </xf>
    <xf numFmtId="0" fontId="11" fillId="3" borderId="0" xfId="0" applyFont="1" applyFill="1" applyAlignment="1">
      <alignment vertical="center"/>
    </xf>
    <xf numFmtId="0" fontId="11" fillId="4" borderId="0" xfId="0" applyFont="1" applyFill="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164" fontId="11" fillId="0" borderId="0" xfId="2" applyNumberFormat="1" applyFont="1" applyFill="1" applyAlignment="1">
      <alignment vertical="center"/>
    </xf>
    <xf numFmtId="43" fontId="12" fillId="0" borderId="0" xfId="2" applyNumberFormat="1" applyFont="1" applyAlignment="1">
      <alignment horizontal="right" vertical="center"/>
    </xf>
    <xf numFmtId="0" fontId="9" fillId="0" borderId="0" xfId="0" applyFont="1" applyFill="1" applyAlignment="1">
      <alignment vertical="center"/>
    </xf>
    <xf numFmtId="0" fontId="2" fillId="0" borderId="0" xfId="0" applyFont="1" applyAlignment="1">
      <alignment vertical="center"/>
    </xf>
    <xf numFmtId="0" fontId="13" fillId="0" borderId="0" xfId="5" applyFont="1" applyAlignment="1">
      <alignment horizontal="center" vertical="center"/>
    </xf>
    <xf numFmtId="0" fontId="2" fillId="0" borderId="0" xfId="5" applyFont="1" applyAlignment="1">
      <alignment horizontal="center" vertical="center"/>
    </xf>
    <xf numFmtId="43" fontId="14" fillId="0" borderId="0" xfId="2" applyNumberFormat="1" applyFont="1" applyFill="1" applyAlignment="1">
      <alignment horizontal="right" vertical="center"/>
    </xf>
    <xf numFmtId="0" fontId="2" fillId="0" borderId="0" xfId="0" applyFont="1" applyFill="1" applyAlignment="1">
      <alignment horizontal="right" vertical="center"/>
    </xf>
    <xf numFmtId="10" fontId="2" fillId="0" borderId="0" xfId="0" applyNumberFormat="1" applyFont="1" applyFill="1" applyAlignment="1">
      <alignment horizontal="center" vertical="center"/>
    </xf>
    <xf numFmtId="164" fontId="2" fillId="0" borderId="0" xfId="2" quotePrefix="1" applyNumberFormat="1" applyFont="1" applyAlignment="1">
      <alignment horizontal="left" vertical="center" wrapText="1"/>
    </xf>
    <xf numFmtId="164" fontId="2" fillId="2" borderId="0" xfId="2" applyNumberFormat="1" applyFont="1" applyFill="1" applyBorder="1" applyAlignment="1">
      <alignment horizontal="center" vertical="center"/>
    </xf>
    <xf numFmtId="164" fontId="15" fillId="2" borderId="0" xfId="2" applyNumberFormat="1" applyFont="1" applyFill="1" applyBorder="1" applyAlignment="1">
      <alignment vertical="center"/>
    </xf>
    <xf numFmtId="164" fontId="2" fillId="2" borderId="0" xfId="2" applyNumberFormat="1" applyFont="1" applyFill="1" applyAlignment="1">
      <alignment vertical="center"/>
    </xf>
    <xf numFmtId="0" fontId="2" fillId="2" borderId="0" xfId="0" applyFont="1" applyFill="1" applyAlignment="1">
      <alignment vertical="center"/>
    </xf>
    <xf numFmtId="0" fontId="2" fillId="0" borderId="0" xfId="0" applyFont="1" applyAlignment="1">
      <alignment horizontal="right" vertical="center" wrapText="1"/>
    </xf>
    <xf numFmtId="10" fontId="2" fillId="0" borderId="0" xfId="0" applyNumberFormat="1" applyFont="1" applyAlignment="1">
      <alignment horizontal="center" vertical="center" wrapText="1"/>
    </xf>
    <xf numFmtId="164" fontId="2" fillId="0" borderId="0" xfId="0" applyNumberFormat="1" applyFont="1" applyAlignment="1">
      <alignment horizontal="right" vertical="center" wrapText="1"/>
    </xf>
    <xf numFmtId="0" fontId="2" fillId="0" borderId="0" xfId="5" quotePrefix="1" applyFont="1" applyAlignment="1">
      <alignment vertical="center"/>
    </xf>
    <xf numFmtId="0" fontId="2" fillId="0" borderId="0" xfId="5" quotePrefix="1" applyFont="1" applyAlignment="1">
      <alignment vertical="center" wrapText="1"/>
    </xf>
    <xf numFmtId="164" fontId="13" fillId="0" borderId="0" xfId="2" applyNumberFormat="1" applyFont="1" applyBorder="1" applyAlignment="1">
      <alignment horizontal="center" vertical="center"/>
    </xf>
    <xf numFmtId="0" fontId="16" fillId="0" borderId="0" xfId="0" applyFont="1" applyFill="1" applyAlignment="1">
      <alignment vertical="center"/>
    </xf>
    <xf numFmtId="0" fontId="2" fillId="2" borderId="0" xfId="0" applyFont="1" applyFill="1" applyAlignment="1">
      <alignment horizontal="center" vertical="center"/>
    </xf>
    <xf numFmtId="43" fontId="13" fillId="0" borderId="0" xfId="2" applyNumberFormat="1" applyFont="1" applyBorder="1" applyAlignment="1">
      <alignment vertical="center"/>
    </xf>
    <xf numFmtId="0" fontId="13" fillId="2" borderId="0" xfId="0" applyFont="1" applyFill="1" applyAlignment="1">
      <alignment horizontal="center" vertical="center"/>
    </xf>
    <xf numFmtId="0" fontId="13" fillId="2" borderId="0" xfId="0" applyFont="1" applyFill="1" applyAlignment="1">
      <alignment vertical="center"/>
    </xf>
    <xf numFmtId="43" fontId="13" fillId="0" borderId="0" xfId="2" applyNumberFormat="1" applyFont="1" applyBorder="1" applyAlignment="1">
      <alignment horizontal="center" vertical="center"/>
    </xf>
    <xf numFmtId="0" fontId="13" fillId="2" borderId="0" xfId="0" applyFont="1" applyFill="1" applyAlignment="1">
      <alignment horizontal="center" vertical="center"/>
    </xf>
    <xf numFmtId="0" fontId="2" fillId="0" borderId="0" xfId="5" quotePrefix="1" applyFont="1" applyAlignment="1">
      <alignment horizontal="left" vertical="center"/>
    </xf>
    <xf numFmtId="0" fontId="13" fillId="0" borderId="0" xfId="0" applyFont="1" applyAlignment="1">
      <alignment horizontal="center" vertical="center"/>
    </xf>
    <xf numFmtId="0" fontId="16" fillId="0" borderId="0" xfId="0" applyFont="1" applyFill="1" applyAlignment="1">
      <alignment horizontal="center" vertical="center"/>
    </xf>
    <xf numFmtId="0" fontId="17" fillId="0" borderId="0" xfId="16" applyFont="1" applyAlignment="1">
      <alignment horizontal="center" vertical="center" wrapText="1"/>
    </xf>
    <xf numFmtId="0" fontId="13" fillId="0" borderId="0" xfId="0" applyFont="1" applyFill="1" applyAlignment="1">
      <alignment vertical="center"/>
    </xf>
    <xf numFmtId="0" fontId="13" fillId="0" borderId="0" xfId="0" applyFont="1" applyFill="1" applyAlignment="1">
      <alignment horizontal="left" vertical="center"/>
    </xf>
    <xf numFmtId="43" fontId="2" fillId="0" borderId="0" xfId="0" applyNumberFormat="1" applyFont="1" applyFill="1" applyAlignment="1">
      <alignment vertical="center"/>
    </xf>
    <xf numFmtId="165" fontId="14" fillId="0" borderId="0" xfId="2" applyNumberFormat="1" applyFont="1" applyFill="1" applyAlignment="1">
      <alignment horizontal="right" vertical="center" wrapText="1"/>
    </xf>
    <xf numFmtId="0" fontId="13" fillId="0" borderId="0" xfId="17" applyFont="1" applyFill="1" applyAlignment="1">
      <alignment vertical="center"/>
    </xf>
    <xf numFmtId="0" fontId="13" fillId="0" borderId="0" xfId="17" applyFont="1" applyFill="1" applyAlignment="1">
      <alignment horizontal="left" vertical="center"/>
    </xf>
    <xf numFmtId="43" fontId="2" fillId="0" borderId="0" xfId="17" applyNumberFormat="1" applyFont="1" applyFill="1" applyAlignment="1">
      <alignment vertical="center" wrapText="1"/>
    </xf>
    <xf numFmtId="0" fontId="2" fillId="0" borderId="0" xfId="17" applyFont="1" applyFill="1" applyAlignment="1">
      <alignment vertical="center"/>
    </xf>
    <xf numFmtId="43" fontId="2" fillId="0" borderId="0" xfId="17" applyNumberFormat="1" applyFont="1" applyFill="1" applyAlignment="1">
      <alignment vertical="center"/>
    </xf>
    <xf numFmtId="165" fontId="2" fillId="0" borderId="0" xfId="17" applyNumberFormat="1" applyFont="1" applyFill="1" applyAlignment="1">
      <alignment vertical="center"/>
    </xf>
    <xf numFmtId="0" fontId="13" fillId="0" borderId="0" xfId="0" applyFont="1" applyAlignment="1">
      <alignment horizontal="left" vertical="center"/>
    </xf>
    <xf numFmtId="0" fontId="2" fillId="0" borderId="0" xfId="0" applyFont="1" applyAlignment="1">
      <alignment horizontal="left" vertical="center" wrapText="1"/>
    </xf>
    <xf numFmtId="43" fontId="14" fillId="0" borderId="0" xfId="2" applyNumberFormat="1" applyFont="1" applyAlignment="1">
      <alignment horizontal="right" vertical="center"/>
    </xf>
    <xf numFmtId="164" fontId="2" fillId="0" borderId="0" xfId="2" applyNumberFormat="1" applyFont="1" applyFill="1" applyAlignment="1">
      <alignment vertical="center"/>
    </xf>
    <xf numFmtId="2" fontId="13" fillId="5" borderId="1" xfId="0" applyNumberFormat="1" applyFont="1" applyFill="1" applyBorder="1" applyAlignment="1">
      <alignment horizontal="center" vertical="center" wrapText="1"/>
    </xf>
    <xf numFmtId="2"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164" fontId="13" fillId="5" borderId="3" xfId="2" applyNumberFormat="1" applyFont="1" applyFill="1" applyBorder="1" applyAlignment="1">
      <alignment horizontal="center" vertical="center" wrapText="1"/>
    </xf>
    <xf numFmtId="164" fontId="13" fillId="5" borderId="5" xfId="2" applyNumberFormat="1" applyFont="1" applyFill="1" applyBorder="1" applyAlignment="1">
      <alignment horizontal="center" vertical="center" wrapText="1"/>
    </xf>
    <xf numFmtId="2" fontId="13" fillId="5" borderId="1" xfId="0" applyNumberFormat="1" applyFont="1" applyFill="1" applyBorder="1" applyAlignment="1">
      <alignment horizontal="center" vertical="center" wrapText="1"/>
    </xf>
    <xf numFmtId="2" fontId="13" fillId="5" borderId="1" xfId="0" applyNumberFormat="1" applyFont="1" applyFill="1" applyBorder="1" applyAlignment="1">
      <alignment horizontal="left"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164" fontId="13" fillId="5" borderId="1" xfId="2" applyNumberFormat="1" applyFont="1" applyFill="1" applyBorder="1" applyAlignment="1">
      <alignment horizontal="center" vertical="center" wrapText="1"/>
    </xf>
    <xf numFmtId="0" fontId="13" fillId="5" borderId="1" xfId="11" applyFont="1" applyFill="1" applyBorder="1" applyAlignment="1">
      <alignment vertical="center" wrapText="1"/>
    </xf>
    <xf numFmtId="1" fontId="2" fillId="2" borderId="1" xfId="0" applyNumberFormat="1" applyFont="1" applyFill="1" applyBorder="1" applyAlignment="1">
      <alignment horizontal="center" vertical="center" wrapText="1"/>
    </xf>
    <xf numFmtId="3" fontId="2" fillId="0" borderId="1" xfId="0" applyNumberFormat="1" applyFont="1" applyBorder="1" applyAlignment="1">
      <alignment horizontal="center" vertical="center" wrapText="1"/>
    </xf>
    <xf numFmtId="3" fontId="2" fillId="0" borderId="1" xfId="0" applyNumberFormat="1" applyFont="1" applyBorder="1" applyAlignment="1">
      <alignment horizontal="left" vertical="center" wrapText="1"/>
    </xf>
    <xf numFmtId="0" fontId="2" fillId="2" borderId="1" xfId="0" applyNumberFormat="1" applyFont="1" applyFill="1" applyBorder="1" applyAlignment="1">
      <alignment horizontal="center" vertical="center" wrapText="1"/>
    </xf>
    <xf numFmtId="164" fontId="2" fillId="2" borderId="1" xfId="3" applyNumberFormat="1" applyFont="1" applyFill="1" applyBorder="1" applyAlignment="1">
      <alignment vertical="center" wrapText="1"/>
    </xf>
    <xf numFmtId="164" fontId="2" fillId="0" borderId="1" xfId="2" applyNumberFormat="1" applyFont="1" applyFill="1" applyBorder="1" applyAlignment="1">
      <alignment vertical="center"/>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164" fontId="2" fillId="0" borderId="1" xfId="3" applyNumberFormat="1" applyFont="1" applyFill="1" applyBorder="1" applyAlignment="1">
      <alignment vertical="center" wrapText="1"/>
    </xf>
    <xf numFmtId="0" fontId="2" fillId="2" borderId="1" xfId="0" applyFont="1" applyFill="1" applyBorder="1" applyAlignment="1">
      <alignment horizontal="center" vertical="center" wrapText="1"/>
    </xf>
    <xf numFmtId="164" fontId="2" fillId="0" borderId="1" xfId="2" applyNumberFormat="1" applyFont="1" applyBorder="1" applyAlignment="1">
      <alignment vertical="center"/>
    </xf>
    <xf numFmtId="3" fontId="18" fillId="0" borderId="1" xfId="0" applyNumberFormat="1" applyFont="1" applyBorder="1" applyAlignment="1">
      <alignment horizontal="center" vertical="center" wrapText="1"/>
    </xf>
    <xf numFmtId="3" fontId="18" fillId="0" borderId="1" xfId="0" applyNumberFormat="1" applyFont="1" applyBorder="1" applyAlignment="1">
      <alignment horizontal="left" vertical="center" wrapText="1"/>
    </xf>
    <xf numFmtId="0" fontId="18" fillId="2" borderId="1" xfId="0" applyNumberFormat="1" applyFont="1" applyFill="1" applyBorder="1" applyAlignment="1">
      <alignment horizontal="center" vertical="center" wrapText="1"/>
    </xf>
    <xf numFmtId="164" fontId="18" fillId="2" borderId="1" xfId="3" applyNumberFormat="1" applyFont="1" applyFill="1" applyBorder="1" applyAlignment="1">
      <alignment vertical="center" wrapText="1"/>
    </xf>
    <xf numFmtId="3" fontId="18" fillId="0" borderId="1" xfId="0" applyNumberFormat="1" applyFont="1" applyFill="1" applyBorder="1" applyAlignment="1">
      <alignment horizontal="center" vertical="center" wrapText="1"/>
    </xf>
    <xf numFmtId="3"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164" fontId="18" fillId="0" borderId="1" xfId="3" applyNumberFormat="1" applyFont="1" applyFill="1" applyBorder="1" applyAlignment="1">
      <alignment vertical="center" wrapText="1"/>
    </xf>
    <xf numFmtId="0" fontId="18" fillId="0" borderId="1" xfId="0" applyFont="1" applyBorder="1" applyAlignment="1">
      <alignment horizontal="center" vertical="center" wrapText="1"/>
    </xf>
    <xf numFmtId="164" fontId="18" fillId="0" borderId="1" xfId="3" applyNumberFormat="1" applyFont="1" applyFill="1" applyBorder="1" applyAlignment="1">
      <alignment vertical="center"/>
    </xf>
    <xf numFmtId="0" fontId="18" fillId="0" borderId="1" xfId="0" applyFont="1" applyFill="1" applyBorder="1" applyAlignment="1">
      <alignment horizontal="center" vertical="center" wrapText="1"/>
    </xf>
    <xf numFmtId="164" fontId="18" fillId="2" borderId="1" xfId="3" applyNumberFormat="1" applyFont="1" applyFill="1" applyBorder="1" applyAlignment="1">
      <alignment horizontal="center" vertical="center" wrapText="1"/>
    </xf>
    <xf numFmtId="164" fontId="2" fillId="2" borderId="1" xfId="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64" fontId="18" fillId="0" borderId="1" xfId="3" applyNumberFormat="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1" fontId="13" fillId="6" borderId="1" xfId="0" applyNumberFormat="1" applyFont="1" applyFill="1" applyBorder="1" applyAlignment="1">
      <alignment horizontal="center" vertical="center" wrapText="1"/>
    </xf>
    <xf numFmtId="1" fontId="13" fillId="6" borderId="2" xfId="0" applyNumberFormat="1" applyFont="1" applyFill="1" applyBorder="1" applyAlignment="1">
      <alignment horizontal="left" vertical="center" wrapText="1"/>
    </xf>
    <xf numFmtId="1" fontId="13" fillId="6" borderId="4" xfId="0" applyNumberFormat="1" applyFont="1" applyFill="1" applyBorder="1" applyAlignment="1">
      <alignment horizontal="left" vertical="center" wrapText="1"/>
    </xf>
    <xf numFmtId="1" fontId="13" fillId="6" borderId="1" xfId="0" applyNumberFormat="1" applyFont="1" applyFill="1" applyBorder="1" applyAlignment="1">
      <alignment vertical="center" wrapText="1"/>
    </xf>
    <xf numFmtId="164" fontId="13" fillId="0" borderId="1" xfId="3" applyNumberFormat="1" applyFont="1" applyFill="1" applyBorder="1" applyAlignment="1">
      <alignment horizontal="left" vertical="center" wrapText="1"/>
    </xf>
    <xf numFmtId="49" fontId="2" fillId="0" borderId="1" xfId="3"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vertical="center"/>
    </xf>
    <xf numFmtId="164" fontId="13" fillId="5" borderId="1" xfId="0" applyNumberFormat="1" applyFont="1" applyFill="1" applyBorder="1" applyAlignment="1">
      <alignment vertical="center"/>
    </xf>
    <xf numFmtId="164" fontId="13" fillId="0" borderId="0" xfId="2" applyNumberFormat="1" applyFont="1" applyFill="1" applyAlignment="1">
      <alignment vertical="center"/>
    </xf>
    <xf numFmtId="164" fontId="2" fillId="0" borderId="0" xfId="2" applyNumberFormat="1" applyFont="1" applyAlignment="1">
      <alignment horizontal="left" vertical="center" wrapText="1"/>
    </xf>
    <xf numFmtId="0" fontId="18" fillId="0" borderId="0" xfId="0" applyFont="1" applyAlignment="1">
      <alignment vertical="center"/>
    </xf>
    <xf numFmtId="0" fontId="19" fillId="0" borderId="0" xfId="0" applyFont="1" applyAlignment="1">
      <alignment horizontal="left" vertical="center"/>
    </xf>
    <xf numFmtId="0" fontId="18" fillId="0" borderId="0" xfId="0" applyFont="1" applyAlignment="1">
      <alignment horizontal="left" vertical="center" wrapText="1"/>
    </xf>
    <xf numFmtId="164" fontId="18" fillId="0" borderId="0" xfId="2" applyNumberFormat="1" applyFont="1" applyFill="1" applyAlignment="1">
      <alignment vertical="center"/>
    </xf>
    <xf numFmtId="43" fontId="13" fillId="5" borderId="3" xfId="2" applyNumberFormat="1" applyFont="1" applyFill="1" applyBorder="1" applyAlignment="1">
      <alignment horizontal="center" vertical="center" wrapText="1"/>
    </xf>
    <xf numFmtId="43" fontId="13" fillId="5" borderId="5" xfId="2" applyNumberFormat="1" applyFont="1" applyFill="1" applyBorder="1" applyAlignment="1">
      <alignment horizontal="center" vertical="center" wrapText="1"/>
    </xf>
    <xf numFmtId="43" fontId="13" fillId="5" borderId="5" xfId="2" applyNumberFormat="1" applyFont="1" applyFill="1" applyBorder="1" applyAlignment="1">
      <alignment horizontal="center" vertical="center" wrapText="1"/>
    </xf>
    <xf numFmtId="43" fontId="2" fillId="0" borderId="1" xfId="2" applyNumberFormat="1" applyFont="1" applyFill="1" applyBorder="1" applyAlignment="1">
      <alignment horizontal="center" vertical="center" wrapText="1"/>
    </xf>
    <xf numFmtId="43" fontId="2" fillId="0" borderId="5" xfId="2" applyNumberFormat="1" applyFont="1" applyFill="1" applyBorder="1" applyAlignment="1">
      <alignment horizontal="center" vertical="center" wrapText="1"/>
    </xf>
    <xf numFmtId="43" fontId="2" fillId="0" borderId="1" xfId="2" applyNumberFormat="1" applyFont="1" applyFill="1" applyBorder="1" applyAlignment="1">
      <alignment horizontal="right" vertical="center" wrapText="1"/>
    </xf>
    <xf numFmtId="43" fontId="18" fillId="0" borderId="1" xfId="2" applyNumberFormat="1" applyFont="1" applyFill="1" applyBorder="1" applyAlignment="1">
      <alignment horizontal="center" vertical="center" wrapText="1"/>
    </xf>
    <xf numFmtId="43" fontId="20" fillId="0" borderId="1" xfId="2" applyNumberFormat="1" applyFont="1" applyFill="1" applyBorder="1" applyAlignment="1">
      <alignment horizontal="right" vertical="center" wrapText="1"/>
    </xf>
    <xf numFmtId="43" fontId="18" fillId="0" borderId="1" xfId="2" applyNumberFormat="1" applyFont="1" applyFill="1" applyBorder="1" applyAlignment="1">
      <alignment horizontal="right" vertical="center" wrapText="1"/>
    </xf>
    <xf numFmtId="43" fontId="13" fillId="6" borderId="1" xfId="0" applyNumberFormat="1" applyFont="1" applyFill="1" applyBorder="1" applyAlignment="1">
      <alignment vertical="center" wrapText="1"/>
    </xf>
    <xf numFmtId="43" fontId="2" fillId="2" borderId="1" xfId="15" applyNumberFormat="1" applyFont="1" applyFill="1" applyBorder="1" applyAlignment="1">
      <alignment horizontal="right" vertical="center" wrapText="1"/>
    </xf>
    <xf numFmtId="43" fontId="13" fillId="5" borderId="1" xfId="2" applyNumberFormat="1" applyFont="1" applyFill="1" applyBorder="1" applyAlignment="1">
      <alignment horizontal="right" vertical="center"/>
    </xf>
  </cellXfs>
  <cellStyles count="18">
    <cellStyle name="0,0_x000d__x000a_NA_x000d__x000a_" xfId="1"/>
    <cellStyle name="Comma" xfId="2" builtinId="3"/>
    <cellStyle name="Comma 2" xfId="3"/>
    <cellStyle name="Comma 2 2" xfId="10"/>
    <cellStyle name="Comma 3" xfId="4"/>
    <cellStyle name="Comma 4" xfId="12"/>
    <cellStyle name="Normal" xfId="0" builtinId="0"/>
    <cellStyle name="Normal - Style1" xfId="13"/>
    <cellStyle name="Normal 2" xfId="5"/>
    <cellStyle name="Normal 3" xfId="6"/>
    <cellStyle name="Normal 4" xfId="14"/>
    <cellStyle name="Normal 5" xfId="7"/>
    <cellStyle name="Normal_03 - Noi That Kien Giang" xfId="16"/>
    <cellStyle name="Normal_05.04BQT.2011" xfId="11"/>
    <cellStyle name="Normal_Sheet1_1" xfId="17"/>
    <cellStyle name="Percent" xfId="15" builtinId="5"/>
    <cellStyle name="一般_仁寶CVC&amp;HUB標單-2008.04.02" xfId="8"/>
    <cellStyle name="常规_报价单QSD010230001" xfId="9"/>
  </cellStyles>
  <dxfs count="0"/>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5"/>
  <sheetViews>
    <sheetView tabSelected="1" view="pageBreakPreview" zoomScale="87" zoomScaleNormal="70" zoomScaleSheetLayoutView="87" workbookViewId="0">
      <selection activeCell="F9" sqref="F9"/>
    </sheetView>
  </sheetViews>
  <sheetFormatPr defaultColWidth="11.5703125" defaultRowHeight="15.75"/>
  <cols>
    <col min="1" max="1" width="4.85546875" style="4" customWidth="1"/>
    <col min="2" max="2" width="13.5703125" style="9" customWidth="1"/>
    <col min="3" max="3" width="48" style="10" customWidth="1"/>
    <col min="4" max="4" width="7.85546875" style="4" customWidth="1"/>
    <col min="5" max="5" width="11.28515625" style="12" customWidth="1"/>
    <col min="6" max="6" width="13.85546875" style="4" customWidth="1"/>
    <col min="7" max="8" width="13.85546875" style="11" customWidth="1"/>
    <col min="9" max="9" width="13.85546875" style="4" customWidth="1"/>
    <col min="10" max="16384" width="11.5703125" style="4"/>
  </cols>
  <sheetData>
    <row r="1" spans="1:9" ht="22.5">
      <c r="A1" s="41" t="s">
        <v>196</v>
      </c>
      <c r="B1" s="41"/>
      <c r="C1" s="41"/>
      <c r="D1" s="41"/>
      <c r="E1" s="41"/>
      <c r="F1" s="41"/>
      <c r="G1" s="41"/>
      <c r="H1" s="41"/>
      <c r="I1" s="41"/>
    </row>
    <row r="2" spans="1:9">
      <c r="A2" s="42" t="s">
        <v>161</v>
      </c>
      <c r="B2" s="43"/>
      <c r="C2" s="42"/>
      <c r="D2" s="42"/>
      <c r="E2" s="44"/>
      <c r="F2" s="45"/>
      <c r="G2" s="14"/>
      <c r="H2" s="14"/>
      <c r="I2" s="14"/>
    </row>
    <row r="3" spans="1:9">
      <c r="A3" s="46" t="s">
        <v>20</v>
      </c>
      <c r="B3" s="47"/>
      <c r="C3" s="46"/>
      <c r="D3" s="46"/>
      <c r="E3" s="48"/>
      <c r="F3" s="45"/>
      <c r="G3" s="14"/>
      <c r="H3" s="14"/>
      <c r="I3" s="14"/>
    </row>
    <row r="4" spans="1:9">
      <c r="A4" s="46" t="s">
        <v>162</v>
      </c>
      <c r="B4" s="47"/>
      <c r="C4" s="46"/>
      <c r="D4" s="49"/>
      <c r="E4" s="50"/>
      <c r="F4" s="51"/>
      <c r="G4" s="14"/>
      <c r="H4" s="14"/>
      <c r="I4" s="14"/>
    </row>
    <row r="5" spans="1:9">
      <c r="A5" s="14"/>
      <c r="B5" s="52"/>
      <c r="C5" s="53"/>
      <c r="D5" s="14"/>
      <c r="E5" s="54"/>
      <c r="F5" s="14"/>
      <c r="G5" s="55"/>
      <c r="H5" s="55"/>
      <c r="I5" s="14"/>
    </row>
    <row r="6" spans="1:9">
      <c r="A6" s="56" t="s">
        <v>0</v>
      </c>
      <c r="B6" s="57" t="s">
        <v>4</v>
      </c>
      <c r="C6" s="58" t="s">
        <v>5</v>
      </c>
      <c r="D6" s="59" t="s">
        <v>1</v>
      </c>
      <c r="E6" s="112" t="s">
        <v>6</v>
      </c>
      <c r="F6" s="59" t="s">
        <v>7</v>
      </c>
      <c r="G6" s="60" t="s">
        <v>11</v>
      </c>
      <c r="H6" s="60" t="s">
        <v>188</v>
      </c>
      <c r="I6" s="59" t="s">
        <v>13</v>
      </c>
    </row>
    <row r="7" spans="1:9">
      <c r="A7" s="56"/>
      <c r="B7" s="57"/>
      <c r="C7" s="58"/>
      <c r="D7" s="59"/>
      <c r="E7" s="113"/>
      <c r="F7" s="59"/>
      <c r="G7" s="61"/>
      <c r="H7" s="61"/>
      <c r="I7" s="59"/>
    </row>
    <row r="8" spans="1:9">
      <c r="A8" s="62" t="s">
        <v>30</v>
      </c>
      <c r="B8" s="63"/>
      <c r="C8" s="64" t="s">
        <v>160</v>
      </c>
      <c r="D8" s="65"/>
      <c r="E8" s="114"/>
      <c r="F8" s="65"/>
      <c r="G8" s="66"/>
      <c r="H8" s="67"/>
      <c r="I8" s="65"/>
    </row>
    <row r="9" spans="1:9" s="6" customFormat="1" ht="47.25">
      <c r="A9" s="68">
        <v>1</v>
      </c>
      <c r="B9" s="69" t="s">
        <v>83</v>
      </c>
      <c r="C9" s="70" t="s">
        <v>178</v>
      </c>
      <c r="D9" s="71" t="s">
        <v>84</v>
      </c>
      <c r="E9" s="115">
        <v>1</v>
      </c>
      <c r="F9" s="72"/>
      <c r="G9" s="73">
        <f>SUM(E9*F9*0.1,0)</f>
        <v>0</v>
      </c>
      <c r="H9" s="73">
        <f>F9*E9</f>
        <v>0</v>
      </c>
      <c r="I9" s="72">
        <f>SUM(G9:H9)</f>
        <v>0</v>
      </c>
    </row>
    <row r="10" spans="1:9" s="6" customFormat="1" ht="47.25">
      <c r="A10" s="68">
        <v>2</v>
      </c>
      <c r="B10" s="74" t="s">
        <v>31</v>
      </c>
      <c r="C10" s="75" t="s">
        <v>85</v>
      </c>
      <c r="D10" s="76" t="s">
        <v>2</v>
      </c>
      <c r="E10" s="115">
        <v>8.4</v>
      </c>
      <c r="F10" s="77"/>
      <c r="G10" s="73">
        <f t="shared" ref="G10:G21" si="0">SUM(E10*F10*0.1,0)</f>
        <v>0</v>
      </c>
      <c r="H10" s="73">
        <f t="shared" ref="H10:H21" si="1">F10*E10</f>
        <v>0</v>
      </c>
      <c r="I10" s="72">
        <f t="shared" ref="I10:I21" si="2">SUM(G10:H10)</f>
        <v>0</v>
      </c>
    </row>
    <row r="11" spans="1:9" s="6" customFormat="1" ht="31.5">
      <c r="A11" s="68">
        <v>3</v>
      </c>
      <c r="B11" s="69" t="s">
        <v>86</v>
      </c>
      <c r="C11" s="70" t="s">
        <v>87</v>
      </c>
      <c r="D11" s="71" t="s">
        <v>2</v>
      </c>
      <c r="E11" s="115">
        <v>19.2</v>
      </c>
      <c r="F11" s="72"/>
      <c r="G11" s="73">
        <f t="shared" si="0"/>
        <v>0</v>
      </c>
      <c r="H11" s="73">
        <f t="shared" si="1"/>
        <v>0</v>
      </c>
      <c r="I11" s="72">
        <f t="shared" si="2"/>
        <v>0</v>
      </c>
    </row>
    <row r="12" spans="1:9" s="6" customFormat="1" ht="47.25">
      <c r="A12" s="68">
        <v>4</v>
      </c>
      <c r="B12" s="69" t="s">
        <v>88</v>
      </c>
      <c r="C12" s="70" t="s">
        <v>89</v>
      </c>
      <c r="D12" s="71" t="s">
        <v>2</v>
      </c>
      <c r="E12" s="115">
        <v>12</v>
      </c>
      <c r="F12" s="72"/>
      <c r="G12" s="73">
        <f t="shared" si="0"/>
        <v>0</v>
      </c>
      <c r="H12" s="73">
        <f t="shared" si="1"/>
        <v>0</v>
      </c>
      <c r="I12" s="72">
        <f t="shared" si="2"/>
        <v>0</v>
      </c>
    </row>
    <row r="13" spans="1:9" s="6" customFormat="1" ht="31.5">
      <c r="A13" s="68">
        <v>5</v>
      </c>
      <c r="B13" s="69" t="s">
        <v>90</v>
      </c>
      <c r="C13" s="70" t="s">
        <v>91</v>
      </c>
      <c r="D13" s="71" t="s">
        <v>9</v>
      </c>
      <c r="E13" s="115">
        <v>3</v>
      </c>
      <c r="F13" s="72"/>
      <c r="G13" s="73">
        <f t="shared" si="0"/>
        <v>0</v>
      </c>
      <c r="H13" s="73">
        <f t="shared" si="1"/>
        <v>0</v>
      </c>
      <c r="I13" s="72">
        <f t="shared" si="2"/>
        <v>0</v>
      </c>
    </row>
    <row r="14" spans="1:9" s="6" customFormat="1" ht="31.5">
      <c r="A14" s="68">
        <v>6</v>
      </c>
      <c r="B14" s="69" t="s">
        <v>92</v>
      </c>
      <c r="C14" s="70" t="s">
        <v>93</v>
      </c>
      <c r="D14" s="71" t="s">
        <v>9</v>
      </c>
      <c r="E14" s="115">
        <v>3</v>
      </c>
      <c r="F14" s="72"/>
      <c r="G14" s="73">
        <f t="shared" si="0"/>
        <v>0</v>
      </c>
      <c r="H14" s="73">
        <f t="shared" si="1"/>
        <v>0</v>
      </c>
      <c r="I14" s="72">
        <f t="shared" si="2"/>
        <v>0</v>
      </c>
    </row>
    <row r="15" spans="1:9" s="6" customFormat="1" ht="31.5">
      <c r="A15" s="68">
        <v>7</v>
      </c>
      <c r="B15" s="69" t="s">
        <v>94</v>
      </c>
      <c r="C15" s="70" t="s">
        <v>95</v>
      </c>
      <c r="D15" s="71" t="s">
        <v>9</v>
      </c>
      <c r="E15" s="115">
        <v>3</v>
      </c>
      <c r="F15" s="72"/>
      <c r="G15" s="73">
        <f t="shared" si="0"/>
        <v>0</v>
      </c>
      <c r="H15" s="73">
        <f t="shared" si="1"/>
        <v>0</v>
      </c>
      <c r="I15" s="72">
        <f t="shared" si="2"/>
        <v>0</v>
      </c>
    </row>
    <row r="16" spans="1:9" s="6" customFormat="1" ht="31.5">
      <c r="A16" s="68">
        <v>8</v>
      </c>
      <c r="B16" s="69" t="s">
        <v>96</v>
      </c>
      <c r="C16" s="70" t="s">
        <v>97</v>
      </c>
      <c r="D16" s="71" t="s">
        <v>9</v>
      </c>
      <c r="E16" s="115">
        <v>3</v>
      </c>
      <c r="F16" s="72"/>
      <c r="G16" s="73">
        <f t="shared" si="0"/>
        <v>0</v>
      </c>
      <c r="H16" s="73">
        <f t="shared" si="1"/>
        <v>0</v>
      </c>
      <c r="I16" s="72">
        <f t="shared" si="2"/>
        <v>0</v>
      </c>
    </row>
    <row r="17" spans="1:9" s="6" customFormat="1" ht="47.25">
      <c r="A17" s="68">
        <v>9</v>
      </c>
      <c r="B17" s="69" t="s">
        <v>71</v>
      </c>
      <c r="C17" s="70" t="s">
        <v>98</v>
      </c>
      <c r="D17" s="71" t="s">
        <v>2</v>
      </c>
      <c r="E17" s="115">
        <v>3.6</v>
      </c>
      <c r="F17" s="77"/>
      <c r="G17" s="73">
        <f t="shared" si="0"/>
        <v>0</v>
      </c>
      <c r="H17" s="73">
        <f t="shared" si="1"/>
        <v>0</v>
      </c>
      <c r="I17" s="72">
        <f t="shared" si="2"/>
        <v>0</v>
      </c>
    </row>
    <row r="18" spans="1:9" s="6" customFormat="1" ht="31.5">
      <c r="A18" s="68">
        <v>10</v>
      </c>
      <c r="B18" s="78" t="s">
        <v>26</v>
      </c>
      <c r="C18" s="70" t="s">
        <v>27</v>
      </c>
      <c r="D18" s="71" t="s">
        <v>2</v>
      </c>
      <c r="E18" s="115">
        <v>9</v>
      </c>
      <c r="F18" s="72"/>
      <c r="G18" s="73">
        <f t="shared" si="0"/>
        <v>0</v>
      </c>
      <c r="H18" s="73">
        <f t="shared" si="1"/>
        <v>0</v>
      </c>
      <c r="I18" s="72">
        <f t="shared" si="2"/>
        <v>0</v>
      </c>
    </row>
    <row r="19" spans="1:9" s="6" customFormat="1" ht="47.25">
      <c r="A19" s="68">
        <v>11</v>
      </c>
      <c r="B19" s="78" t="s">
        <v>32</v>
      </c>
      <c r="C19" s="70" t="s">
        <v>33</v>
      </c>
      <c r="D19" s="71" t="s">
        <v>2</v>
      </c>
      <c r="E19" s="115">
        <v>30</v>
      </c>
      <c r="F19" s="72"/>
      <c r="G19" s="73">
        <f t="shared" si="0"/>
        <v>0</v>
      </c>
      <c r="H19" s="73">
        <f t="shared" si="1"/>
        <v>0</v>
      </c>
      <c r="I19" s="72">
        <f t="shared" si="2"/>
        <v>0</v>
      </c>
    </row>
    <row r="20" spans="1:9" s="6" customFormat="1" ht="47.25">
      <c r="A20" s="68">
        <v>12</v>
      </c>
      <c r="B20" s="78" t="s">
        <v>25</v>
      </c>
      <c r="C20" s="70" t="s">
        <v>187</v>
      </c>
      <c r="D20" s="71" t="s">
        <v>69</v>
      </c>
      <c r="E20" s="115">
        <v>1</v>
      </c>
      <c r="F20" s="72"/>
      <c r="G20" s="73">
        <f t="shared" si="0"/>
        <v>0</v>
      </c>
      <c r="H20" s="73">
        <f t="shared" si="1"/>
        <v>0</v>
      </c>
      <c r="I20" s="72">
        <f t="shared" si="2"/>
        <v>0</v>
      </c>
    </row>
    <row r="21" spans="1:9" s="6" customFormat="1" ht="63">
      <c r="A21" s="68">
        <v>13</v>
      </c>
      <c r="B21" s="78" t="s">
        <v>185</v>
      </c>
      <c r="C21" s="70" t="s">
        <v>186</v>
      </c>
      <c r="D21" s="71" t="s">
        <v>179</v>
      </c>
      <c r="E21" s="116">
        <v>5</v>
      </c>
      <c r="F21" s="72"/>
      <c r="G21" s="73">
        <f t="shared" si="0"/>
        <v>0</v>
      </c>
      <c r="H21" s="73">
        <f t="shared" si="1"/>
        <v>0</v>
      </c>
      <c r="I21" s="72">
        <f t="shared" si="2"/>
        <v>0</v>
      </c>
    </row>
    <row r="22" spans="1:9">
      <c r="A22" s="62" t="s">
        <v>176</v>
      </c>
      <c r="B22" s="63"/>
      <c r="C22" s="64" t="s">
        <v>34</v>
      </c>
      <c r="D22" s="65"/>
      <c r="E22" s="114"/>
      <c r="F22" s="65"/>
      <c r="G22" s="66"/>
      <c r="H22" s="67"/>
      <c r="I22" s="65"/>
    </row>
    <row r="23" spans="1:9" s="6" customFormat="1" ht="110.25">
      <c r="A23" s="68">
        <v>1</v>
      </c>
      <c r="B23" s="69" t="s">
        <v>16</v>
      </c>
      <c r="C23" s="70" t="s">
        <v>70</v>
      </c>
      <c r="D23" s="71" t="s">
        <v>2</v>
      </c>
      <c r="E23" s="115">
        <v>13.92</v>
      </c>
      <c r="F23" s="72"/>
      <c r="G23" s="73">
        <f t="shared" ref="G23" si="3">SUM(E23*F23*0.1,0)</f>
        <v>0</v>
      </c>
      <c r="H23" s="73">
        <f t="shared" ref="H23" si="4">F23*E23</f>
        <v>0</v>
      </c>
      <c r="I23" s="72">
        <f t="shared" ref="I23" si="5">SUM(G23:H23)</f>
        <v>0</v>
      </c>
    </row>
    <row r="24" spans="1:9" s="6" customFormat="1" ht="94.5">
      <c r="A24" s="68">
        <v>2</v>
      </c>
      <c r="B24" s="69" t="s">
        <v>63</v>
      </c>
      <c r="C24" s="70" t="s">
        <v>64</v>
      </c>
      <c r="D24" s="71" t="s">
        <v>2</v>
      </c>
      <c r="E24" s="115">
        <v>3.1</v>
      </c>
      <c r="F24" s="72"/>
      <c r="G24" s="73">
        <f t="shared" ref="G24:G32" si="6">SUM(E24*F24*0.1,0)</f>
        <v>0</v>
      </c>
      <c r="H24" s="73">
        <f t="shared" ref="H24:H32" si="7">F24*E24</f>
        <v>0</v>
      </c>
      <c r="I24" s="72">
        <f t="shared" ref="I24:I32" si="8">SUM(G24:H24)</f>
        <v>0</v>
      </c>
    </row>
    <row r="25" spans="1:9" s="5" customFormat="1" ht="220.5">
      <c r="A25" s="68">
        <v>3</v>
      </c>
      <c r="B25" s="74" t="s">
        <v>17</v>
      </c>
      <c r="C25" s="75" t="s">
        <v>14</v>
      </c>
      <c r="D25" s="76" t="s">
        <v>9</v>
      </c>
      <c r="E25" s="115">
        <v>4</v>
      </c>
      <c r="F25" s="77"/>
      <c r="G25" s="73">
        <f t="shared" si="6"/>
        <v>0</v>
      </c>
      <c r="H25" s="73">
        <f t="shared" si="7"/>
        <v>0</v>
      </c>
      <c r="I25" s="72">
        <f t="shared" si="8"/>
        <v>0</v>
      </c>
    </row>
    <row r="26" spans="1:9" s="6" customFormat="1" ht="94.5">
      <c r="A26" s="68">
        <v>4</v>
      </c>
      <c r="B26" s="69" t="s">
        <v>35</v>
      </c>
      <c r="C26" s="70" t="s">
        <v>62</v>
      </c>
      <c r="D26" s="71" t="s">
        <v>8</v>
      </c>
      <c r="E26" s="115">
        <v>3</v>
      </c>
      <c r="F26" s="72"/>
      <c r="G26" s="73">
        <f t="shared" si="6"/>
        <v>0</v>
      </c>
      <c r="H26" s="73">
        <f t="shared" si="7"/>
        <v>0</v>
      </c>
      <c r="I26" s="72">
        <f t="shared" si="8"/>
        <v>0</v>
      </c>
    </row>
    <row r="27" spans="1:9" ht="31.5">
      <c r="A27" s="68">
        <v>5</v>
      </c>
      <c r="B27" s="69" t="s">
        <v>18</v>
      </c>
      <c r="C27" s="70" t="s">
        <v>15</v>
      </c>
      <c r="D27" s="76" t="s">
        <v>8</v>
      </c>
      <c r="E27" s="117">
        <v>4</v>
      </c>
      <c r="F27" s="79"/>
      <c r="G27" s="73">
        <f t="shared" si="6"/>
        <v>0</v>
      </c>
      <c r="H27" s="73">
        <f t="shared" si="7"/>
        <v>0</v>
      </c>
      <c r="I27" s="72">
        <f t="shared" si="8"/>
        <v>0</v>
      </c>
    </row>
    <row r="28" spans="1:9" s="1" customFormat="1" ht="63">
      <c r="A28" s="68">
        <v>6</v>
      </c>
      <c r="B28" s="80" t="s">
        <v>21</v>
      </c>
      <c r="C28" s="81" t="s">
        <v>22</v>
      </c>
      <c r="D28" s="82" t="s">
        <v>9</v>
      </c>
      <c r="E28" s="118">
        <v>7</v>
      </c>
      <c r="F28" s="83"/>
      <c r="G28" s="73">
        <f t="shared" si="6"/>
        <v>0</v>
      </c>
      <c r="H28" s="73">
        <f t="shared" si="7"/>
        <v>0</v>
      </c>
      <c r="I28" s="72">
        <f t="shared" si="8"/>
        <v>0</v>
      </c>
    </row>
    <row r="29" spans="1:9" s="13" customFormat="1" ht="78.75">
      <c r="A29" s="68">
        <v>7</v>
      </c>
      <c r="B29" s="84" t="s">
        <v>28</v>
      </c>
      <c r="C29" s="85" t="s">
        <v>29</v>
      </c>
      <c r="D29" s="86" t="s">
        <v>9</v>
      </c>
      <c r="E29" s="118">
        <v>1</v>
      </c>
      <c r="F29" s="87"/>
      <c r="G29" s="73">
        <f t="shared" si="6"/>
        <v>0</v>
      </c>
      <c r="H29" s="73">
        <f t="shared" si="7"/>
        <v>0</v>
      </c>
      <c r="I29" s="72">
        <f t="shared" si="8"/>
        <v>0</v>
      </c>
    </row>
    <row r="30" spans="1:9" s="13" customFormat="1" ht="94.5">
      <c r="A30" s="68">
        <v>8</v>
      </c>
      <c r="B30" s="84" t="s">
        <v>23</v>
      </c>
      <c r="C30" s="85" t="s">
        <v>24</v>
      </c>
      <c r="D30" s="86" t="s">
        <v>8</v>
      </c>
      <c r="E30" s="118">
        <v>7</v>
      </c>
      <c r="F30" s="87"/>
      <c r="G30" s="73">
        <f t="shared" si="6"/>
        <v>0</v>
      </c>
      <c r="H30" s="73">
        <f t="shared" si="7"/>
        <v>0</v>
      </c>
      <c r="I30" s="72">
        <f t="shared" si="8"/>
        <v>0</v>
      </c>
    </row>
    <row r="31" spans="1:9" s="13" customFormat="1" ht="94.5">
      <c r="A31" s="68">
        <v>9</v>
      </c>
      <c r="B31" s="84" t="s">
        <v>163</v>
      </c>
      <c r="C31" s="85" t="s">
        <v>164</v>
      </c>
      <c r="D31" s="86" t="s">
        <v>8</v>
      </c>
      <c r="E31" s="118">
        <v>1</v>
      </c>
      <c r="F31" s="87"/>
      <c r="G31" s="73">
        <f t="shared" si="6"/>
        <v>0</v>
      </c>
      <c r="H31" s="73">
        <f t="shared" si="7"/>
        <v>0</v>
      </c>
      <c r="I31" s="72">
        <f t="shared" si="8"/>
        <v>0</v>
      </c>
    </row>
    <row r="32" spans="1:9" s="2" customFormat="1" ht="110.25">
      <c r="A32" s="68">
        <v>10</v>
      </c>
      <c r="B32" s="80" t="s">
        <v>36</v>
      </c>
      <c r="C32" s="81" t="s">
        <v>42</v>
      </c>
      <c r="D32" s="88" t="s">
        <v>8</v>
      </c>
      <c r="E32" s="119">
        <v>6</v>
      </c>
      <c r="F32" s="89"/>
      <c r="G32" s="73">
        <f t="shared" si="6"/>
        <v>0</v>
      </c>
      <c r="H32" s="73">
        <f t="shared" si="7"/>
        <v>0</v>
      </c>
      <c r="I32" s="72">
        <f t="shared" si="8"/>
        <v>0</v>
      </c>
    </row>
    <row r="33" spans="1:9">
      <c r="A33" s="62" t="s">
        <v>37</v>
      </c>
      <c r="B33" s="63"/>
      <c r="C33" s="64" t="s">
        <v>39</v>
      </c>
      <c r="D33" s="65"/>
      <c r="E33" s="114"/>
      <c r="F33" s="65"/>
      <c r="G33" s="66"/>
      <c r="H33" s="67"/>
      <c r="I33" s="65"/>
    </row>
    <row r="34" spans="1:9" s="3" customFormat="1" ht="31.5">
      <c r="A34" s="68">
        <v>1</v>
      </c>
      <c r="B34" s="80" t="s">
        <v>167</v>
      </c>
      <c r="C34" s="81" t="s">
        <v>168</v>
      </c>
      <c r="D34" s="90" t="s">
        <v>8</v>
      </c>
      <c r="E34" s="120">
        <v>1</v>
      </c>
      <c r="F34" s="91"/>
      <c r="G34" s="73">
        <f t="shared" ref="G34" si="9">SUM(E34*F34*0.1,0)</f>
        <v>0</v>
      </c>
      <c r="H34" s="73">
        <f t="shared" ref="H34" si="10">F34*E34</f>
        <v>0</v>
      </c>
      <c r="I34" s="72">
        <f t="shared" ref="I34" si="11">SUM(G34:H34)</f>
        <v>0</v>
      </c>
    </row>
    <row r="35" spans="1:9" s="3" customFormat="1" ht="47.25">
      <c r="A35" s="68">
        <v>2</v>
      </c>
      <c r="B35" s="80" t="s">
        <v>40</v>
      </c>
      <c r="C35" s="81" t="s">
        <v>41</v>
      </c>
      <c r="D35" s="90" t="s">
        <v>9</v>
      </c>
      <c r="E35" s="120">
        <v>3</v>
      </c>
      <c r="F35" s="91"/>
      <c r="G35" s="73">
        <f t="shared" ref="G35:G45" si="12">SUM(E35*F35*0.1,0)</f>
        <v>0</v>
      </c>
      <c r="H35" s="73">
        <f t="shared" ref="H35:H45" si="13">F35*E35</f>
        <v>0</v>
      </c>
      <c r="I35" s="72">
        <f t="shared" ref="I35:I45" si="14">SUM(G35:H35)</f>
        <v>0</v>
      </c>
    </row>
    <row r="36" spans="1:9" s="7" customFormat="1" ht="31.5">
      <c r="A36" s="68">
        <v>3</v>
      </c>
      <c r="B36" s="69" t="s">
        <v>67</v>
      </c>
      <c r="C36" s="70" t="s">
        <v>68</v>
      </c>
      <c r="D36" s="90" t="s">
        <v>9</v>
      </c>
      <c r="E36" s="117">
        <v>12</v>
      </c>
      <c r="F36" s="92"/>
      <c r="G36" s="73">
        <f t="shared" si="12"/>
        <v>0</v>
      </c>
      <c r="H36" s="73">
        <f t="shared" si="13"/>
        <v>0</v>
      </c>
      <c r="I36" s="72">
        <f t="shared" si="14"/>
        <v>0</v>
      </c>
    </row>
    <row r="37" spans="1:9" s="7" customFormat="1" ht="31.5">
      <c r="A37" s="68">
        <v>4</v>
      </c>
      <c r="B37" s="69" t="s">
        <v>19</v>
      </c>
      <c r="C37" s="70" t="s">
        <v>43</v>
      </c>
      <c r="D37" s="78" t="s">
        <v>3</v>
      </c>
      <c r="E37" s="117">
        <v>90</v>
      </c>
      <c r="F37" s="92"/>
      <c r="G37" s="73">
        <f t="shared" si="12"/>
        <v>0</v>
      </c>
      <c r="H37" s="73">
        <f t="shared" si="13"/>
        <v>0</v>
      </c>
      <c r="I37" s="72">
        <f t="shared" si="14"/>
        <v>0</v>
      </c>
    </row>
    <row r="38" spans="1:9" s="7" customFormat="1" ht="31.5">
      <c r="A38" s="68">
        <v>5</v>
      </c>
      <c r="B38" s="69" t="s">
        <v>44</v>
      </c>
      <c r="C38" s="70" t="s">
        <v>45</v>
      </c>
      <c r="D38" s="78" t="s">
        <v>3</v>
      </c>
      <c r="E38" s="117">
        <v>60</v>
      </c>
      <c r="F38" s="92"/>
      <c r="G38" s="73">
        <f t="shared" si="12"/>
        <v>0</v>
      </c>
      <c r="H38" s="73">
        <f t="shared" si="13"/>
        <v>0</v>
      </c>
      <c r="I38" s="72">
        <f t="shared" si="14"/>
        <v>0</v>
      </c>
    </row>
    <row r="39" spans="1:9" s="7" customFormat="1" ht="31.5">
      <c r="A39" s="68">
        <v>6</v>
      </c>
      <c r="B39" s="69" t="s">
        <v>46</v>
      </c>
      <c r="C39" s="70" t="s">
        <v>47</v>
      </c>
      <c r="D39" s="78" t="s">
        <v>3</v>
      </c>
      <c r="E39" s="117">
        <v>80</v>
      </c>
      <c r="F39" s="92"/>
      <c r="G39" s="73">
        <f t="shared" si="12"/>
        <v>0</v>
      </c>
      <c r="H39" s="73">
        <f t="shared" si="13"/>
        <v>0</v>
      </c>
      <c r="I39" s="72">
        <f t="shared" si="14"/>
        <v>0</v>
      </c>
    </row>
    <row r="40" spans="1:9" s="7" customFormat="1" ht="31.5">
      <c r="A40" s="68">
        <v>7</v>
      </c>
      <c r="B40" s="69" t="s">
        <v>57</v>
      </c>
      <c r="C40" s="70" t="s">
        <v>58</v>
      </c>
      <c r="D40" s="78" t="s">
        <v>8</v>
      </c>
      <c r="E40" s="117">
        <v>22</v>
      </c>
      <c r="F40" s="92"/>
      <c r="G40" s="73">
        <f t="shared" si="12"/>
        <v>0</v>
      </c>
      <c r="H40" s="73">
        <f t="shared" si="13"/>
        <v>0</v>
      </c>
      <c r="I40" s="72">
        <f t="shared" si="14"/>
        <v>0</v>
      </c>
    </row>
    <row r="41" spans="1:9" s="7" customFormat="1" ht="31.5">
      <c r="A41" s="68">
        <v>8</v>
      </c>
      <c r="B41" s="69" t="s">
        <v>59</v>
      </c>
      <c r="C41" s="70" t="s">
        <v>60</v>
      </c>
      <c r="D41" s="78" t="s">
        <v>9</v>
      </c>
      <c r="E41" s="117">
        <v>22</v>
      </c>
      <c r="F41" s="92"/>
      <c r="G41" s="73">
        <f t="shared" si="12"/>
        <v>0</v>
      </c>
      <c r="H41" s="73">
        <f t="shared" si="13"/>
        <v>0</v>
      </c>
      <c r="I41" s="72">
        <f t="shared" si="14"/>
        <v>0</v>
      </c>
    </row>
    <row r="42" spans="1:9" s="7" customFormat="1" ht="31.5">
      <c r="A42" s="68">
        <v>9</v>
      </c>
      <c r="B42" s="69" t="s">
        <v>72</v>
      </c>
      <c r="C42" s="70" t="s">
        <v>73</v>
      </c>
      <c r="D42" s="78" t="s">
        <v>9</v>
      </c>
      <c r="E42" s="117">
        <v>1</v>
      </c>
      <c r="F42" s="92"/>
      <c r="G42" s="73">
        <f t="shared" si="12"/>
        <v>0</v>
      </c>
      <c r="H42" s="73">
        <f t="shared" si="13"/>
        <v>0</v>
      </c>
      <c r="I42" s="72">
        <f t="shared" si="14"/>
        <v>0</v>
      </c>
    </row>
    <row r="43" spans="1:9" s="7" customFormat="1" ht="31.5">
      <c r="A43" s="68">
        <v>10</v>
      </c>
      <c r="B43" s="69" t="s">
        <v>165</v>
      </c>
      <c r="C43" s="70" t="s">
        <v>166</v>
      </c>
      <c r="D43" s="78" t="s">
        <v>8</v>
      </c>
      <c r="E43" s="117">
        <v>4</v>
      </c>
      <c r="F43" s="92"/>
      <c r="G43" s="73">
        <f t="shared" si="12"/>
        <v>0</v>
      </c>
      <c r="H43" s="73">
        <f t="shared" si="13"/>
        <v>0</v>
      </c>
      <c r="I43" s="72">
        <f t="shared" si="14"/>
        <v>0</v>
      </c>
    </row>
    <row r="44" spans="1:9" s="7" customFormat="1" ht="31.5">
      <c r="A44" s="68">
        <v>11</v>
      </c>
      <c r="B44" s="80" t="s">
        <v>48</v>
      </c>
      <c r="C44" s="81" t="s">
        <v>49</v>
      </c>
      <c r="D44" s="93" t="s">
        <v>9</v>
      </c>
      <c r="E44" s="117">
        <v>1</v>
      </c>
      <c r="F44" s="92"/>
      <c r="G44" s="73">
        <f t="shared" si="12"/>
        <v>0</v>
      </c>
      <c r="H44" s="73">
        <f t="shared" si="13"/>
        <v>0</v>
      </c>
      <c r="I44" s="72">
        <f t="shared" si="14"/>
        <v>0</v>
      </c>
    </row>
    <row r="45" spans="1:9" s="7" customFormat="1" ht="63">
      <c r="A45" s="68">
        <v>12</v>
      </c>
      <c r="B45" s="69" t="s">
        <v>173</v>
      </c>
      <c r="C45" s="70" t="s">
        <v>174</v>
      </c>
      <c r="D45" s="76" t="s">
        <v>2</v>
      </c>
      <c r="E45" s="117">
        <v>75</v>
      </c>
      <c r="F45" s="79"/>
      <c r="G45" s="73">
        <f t="shared" si="12"/>
        <v>0</v>
      </c>
      <c r="H45" s="73">
        <f t="shared" si="13"/>
        <v>0</v>
      </c>
      <c r="I45" s="72">
        <f t="shared" si="14"/>
        <v>0</v>
      </c>
    </row>
    <row r="46" spans="1:9">
      <c r="A46" s="62" t="s">
        <v>38</v>
      </c>
      <c r="B46" s="63"/>
      <c r="C46" s="64" t="s">
        <v>50</v>
      </c>
      <c r="D46" s="65"/>
      <c r="E46" s="114"/>
      <c r="F46" s="65"/>
      <c r="G46" s="66"/>
      <c r="H46" s="67"/>
      <c r="I46" s="65"/>
    </row>
    <row r="47" spans="1:9" s="3" customFormat="1" ht="31.5">
      <c r="A47" s="94">
        <v>1</v>
      </c>
      <c r="B47" s="84" t="s">
        <v>99</v>
      </c>
      <c r="C47" s="85" t="s">
        <v>100</v>
      </c>
      <c r="D47" s="90" t="s">
        <v>9</v>
      </c>
      <c r="E47" s="120">
        <v>1</v>
      </c>
      <c r="F47" s="95"/>
      <c r="G47" s="73">
        <f t="shared" ref="G47" si="15">SUM(E47*F47*0.1,0)</f>
        <v>0</v>
      </c>
      <c r="H47" s="73">
        <f t="shared" ref="H47" si="16">F47*E47</f>
        <v>0</v>
      </c>
      <c r="I47" s="72">
        <f t="shared" ref="I47" si="17">SUM(G47:H47)</f>
        <v>0</v>
      </c>
    </row>
    <row r="48" spans="1:9" s="3" customFormat="1" ht="47.25">
      <c r="A48" s="94">
        <v>2</v>
      </c>
      <c r="B48" s="84" t="s">
        <v>101</v>
      </c>
      <c r="C48" s="85" t="s">
        <v>102</v>
      </c>
      <c r="D48" s="90" t="s">
        <v>3</v>
      </c>
      <c r="E48" s="120">
        <v>12</v>
      </c>
      <c r="F48" s="91"/>
      <c r="G48" s="73">
        <f t="shared" ref="G48:G55" si="18">SUM(E48*F48*0.1,0)</f>
        <v>0</v>
      </c>
      <c r="H48" s="73">
        <f t="shared" ref="H48:H55" si="19">F48*E48</f>
        <v>0</v>
      </c>
      <c r="I48" s="72">
        <f t="shared" ref="I48:I55" si="20">SUM(G48:H48)</f>
        <v>0</v>
      </c>
    </row>
    <row r="49" spans="1:9" s="7" customFormat="1" ht="47.25">
      <c r="A49" s="94">
        <v>3</v>
      </c>
      <c r="B49" s="74" t="s">
        <v>51</v>
      </c>
      <c r="C49" s="75" t="s">
        <v>52</v>
      </c>
      <c r="D49" s="90" t="s">
        <v>3</v>
      </c>
      <c r="E49" s="117">
        <v>30</v>
      </c>
      <c r="F49" s="92"/>
      <c r="G49" s="73">
        <f t="shared" si="18"/>
        <v>0</v>
      </c>
      <c r="H49" s="73">
        <f t="shared" si="19"/>
        <v>0</v>
      </c>
      <c r="I49" s="72">
        <f t="shared" si="20"/>
        <v>0</v>
      </c>
    </row>
    <row r="50" spans="1:9" s="7" customFormat="1" ht="47.25">
      <c r="A50" s="94">
        <v>4</v>
      </c>
      <c r="B50" s="74" t="s">
        <v>103</v>
      </c>
      <c r="C50" s="75" t="s">
        <v>104</v>
      </c>
      <c r="D50" s="90" t="s">
        <v>3</v>
      </c>
      <c r="E50" s="117">
        <v>10</v>
      </c>
      <c r="F50" s="96"/>
      <c r="G50" s="73">
        <f t="shared" si="18"/>
        <v>0</v>
      </c>
      <c r="H50" s="73">
        <f t="shared" si="19"/>
        <v>0</v>
      </c>
      <c r="I50" s="72">
        <f t="shared" si="20"/>
        <v>0</v>
      </c>
    </row>
    <row r="51" spans="1:9" s="7" customFormat="1" ht="47.25">
      <c r="A51" s="94">
        <v>5</v>
      </c>
      <c r="B51" s="74" t="s">
        <v>53</v>
      </c>
      <c r="C51" s="75" t="s">
        <v>54</v>
      </c>
      <c r="D51" s="93" t="s">
        <v>3</v>
      </c>
      <c r="E51" s="117">
        <v>30</v>
      </c>
      <c r="F51" s="96"/>
      <c r="G51" s="73">
        <f t="shared" si="18"/>
        <v>0</v>
      </c>
      <c r="H51" s="73">
        <f t="shared" si="19"/>
        <v>0</v>
      </c>
      <c r="I51" s="72">
        <f t="shared" si="20"/>
        <v>0</v>
      </c>
    </row>
    <row r="52" spans="1:9" s="7" customFormat="1" ht="47.25">
      <c r="A52" s="94">
        <v>6</v>
      </c>
      <c r="B52" s="74" t="s">
        <v>55</v>
      </c>
      <c r="C52" s="75" t="s">
        <v>56</v>
      </c>
      <c r="D52" s="93" t="s">
        <v>9</v>
      </c>
      <c r="E52" s="117">
        <v>3</v>
      </c>
      <c r="F52" s="96"/>
      <c r="G52" s="73">
        <f t="shared" si="18"/>
        <v>0</v>
      </c>
      <c r="H52" s="73">
        <f t="shared" si="19"/>
        <v>0</v>
      </c>
      <c r="I52" s="72">
        <f t="shared" si="20"/>
        <v>0</v>
      </c>
    </row>
    <row r="53" spans="1:9" s="7" customFormat="1" ht="31.5">
      <c r="A53" s="94">
        <v>7</v>
      </c>
      <c r="B53" s="74" t="s">
        <v>105</v>
      </c>
      <c r="C53" s="75" t="s">
        <v>106</v>
      </c>
      <c r="D53" s="93" t="s">
        <v>9</v>
      </c>
      <c r="E53" s="117">
        <v>1</v>
      </c>
      <c r="F53" s="96"/>
      <c r="G53" s="73">
        <f t="shared" si="18"/>
        <v>0</v>
      </c>
      <c r="H53" s="73">
        <f t="shared" si="19"/>
        <v>0</v>
      </c>
      <c r="I53" s="72">
        <f t="shared" si="20"/>
        <v>0</v>
      </c>
    </row>
    <row r="54" spans="1:9" s="7" customFormat="1" ht="47.25">
      <c r="A54" s="94">
        <v>8</v>
      </c>
      <c r="B54" s="74" t="s">
        <v>25</v>
      </c>
      <c r="C54" s="75" t="s">
        <v>107</v>
      </c>
      <c r="D54" s="93" t="s">
        <v>9</v>
      </c>
      <c r="E54" s="117">
        <v>1</v>
      </c>
      <c r="F54" s="96"/>
      <c r="G54" s="73">
        <f t="shared" si="18"/>
        <v>0</v>
      </c>
      <c r="H54" s="73">
        <f t="shared" si="19"/>
        <v>0</v>
      </c>
      <c r="I54" s="72">
        <f t="shared" si="20"/>
        <v>0</v>
      </c>
    </row>
    <row r="55" spans="1:9" s="7" customFormat="1" ht="31.5">
      <c r="A55" s="94">
        <v>9</v>
      </c>
      <c r="B55" s="69" t="s">
        <v>65</v>
      </c>
      <c r="C55" s="70" t="s">
        <v>66</v>
      </c>
      <c r="D55" s="78" t="s">
        <v>9</v>
      </c>
      <c r="E55" s="117">
        <v>1</v>
      </c>
      <c r="F55" s="92"/>
      <c r="G55" s="73">
        <f t="shared" si="18"/>
        <v>0</v>
      </c>
      <c r="H55" s="73">
        <f t="shared" si="19"/>
        <v>0</v>
      </c>
      <c r="I55" s="72">
        <f t="shared" si="20"/>
        <v>0</v>
      </c>
    </row>
    <row r="56" spans="1:9">
      <c r="A56" s="62" t="s">
        <v>61</v>
      </c>
      <c r="B56" s="63"/>
      <c r="C56" s="64" t="s">
        <v>75</v>
      </c>
      <c r="D56" s="65"/>
      <c r="E56" s="114"/>
      <c r="F56" s="65"/>
      <c r="G56" s="66"/>
      <c r="H56" s="67"/>
      <c r="I56" s="65"/>
    </row>
    <row r="57" spans="1:9" s="3" customFormat="1" ht="47.25">
      <c r="A57" s="68">
        <v>1</v>
      </c>
      <c r="B57" s="80" t="s">
        <v>76</v>
      </c>
      <c r="C57" s="81" t="s">
        <v>77</v>
      </c>
      <c r="D57" s="90" t="s">
        <v>82</v>
      </c>
      <c r="E57" s="120">
        <v>2</v>
      </c>
      <c r="F57" s="91"/>
      <c r="G57" s="73">
        <f t="shared" ref="G57" si="21">SUM(E57*F57*0.1,0)</f>
        <v>0</v>
      </c>
      <c r="H57" s="73">
        <f t="shared" ref="H57" si="22">F57*E57</f>
        <v>0</v>
      </c>
      <c r="I57" s="72">
        <f t="shared" ref="I57" si="23">SUM(G57:H57)</f>
        <v>0</v>
      </c>
    </row>
    <row r="58" spans="1:9" s="7" customFormat="1" ht="47.25">
      <c r="A58" s="68">
        <v>2</v>
      </c>
      <c r="B58" s="69" t="s">
        <v>78</v>
      </c>
      <c r="C58" s="70" t="s">
        <v>79</v>
      </c>
      <c r="D58" s="90" t="s">
        <v>82</v>
      </c>
      <c r="E58" s="117">
        <v>2</v>
      </c>
      <c r="F58" s="92"/>
      <c r="G58" s="73">
        <f t="shared" ref="G58:G67" si="24">SUM(E58*F58*0.1,0)</f>
        <v>0</v>
      </c>
      <c r="H58" s="73">
        <f t="shared" ref="H58:H67" si="25">F58*E58</f>
        <v>0</v>
      </c>
      <c r="I58" s="72">
        <f t="shared" ref="I58:I67" si="26">SUM(G58:H58)</f>
        <v>0</v>
      </c>
    </row>
    <row r="59" spans="1:9" s="7" customFormat="1" ht="47.25">
      <c r="A59" s="68">
        <v>3</v>
      </c>
      <c r="B59" s="69" t="s">
        <v>80</v>
      </c>
      <c r="C59" s="70" t="s">
        <v>81</v>
      </c>
      <c r="D59" s="78" t="s">
        <v>9</v>
      </c>
      <c r="E59" s="117">
        <v>2</v>
      </c>
      <c r="F59" s="92"/>
      <c r="G59" s="73">
        <f t="shared" si="24"/>
        <v>0</v>
      </c>
      <c r="H59" s="73">
        <f t="shared" si="25"/>
        <v>0</v>
      </c>
      <c r="I59" s="72">
        <f t="shared" si="26"/>
        <v>0</v>
      </c>
    </row>
    <row r="60" spans="1:9" s="7" customFormat="1" ht="47.25">
      <c r="A60" s="68">
        <v>4</v>
      </c>
      <c r="B60" s="69" t="s">
        <v>108</v>
      </c>
      <c r="C60" s="70" t="s">
        <v>109</v>
      </c>
      <c r="D60" s="78" t="s">
        <v>8</v>
      </c>
      <c r="E60" s="117">
        <v>1</v>
      </c>
      <c r="F60" s="92"/>
      <c r="G60" s="73">
        <f t="shared" si="24"/>
        <v>0</v>
      </c>
      <c r="H60" s="73">
        <f t="shared" si="25"/>
        <v>0</v>
      </c>
      <c r="I60" s="72">
        <f t="shared" si="26"/>
        <v>0</v>
      </c>
    </row>
    <row r="61" spans="1:9" s="7" customFormat="1" ht="47.25">
      <c r="A61" s="68">
        <v>5</v>
      </c>
      <c r="B61" s="69" t="s">
        <v>110</v>
      </c>
      <c r="C61" s="70" t="s">
        <v>111</v>
      </c>
      <c r="D61" s="78" t="s">
        <v>8</v>
      </c>
      <c r="E61" s="117">
        <v>6</v>
      </c>
      <c r="F61" s="92"/>
      <c r="G61" s="73">
        <f t="shared" si="24"/>
        <v>0</v>
      </c>
      <c r="H61" s="73">
        <f t="shared" si="25"/>
        <v>0</v>
      </c>
      <c r="I61" s="72">
        <f t="shared" si="26"/>
        <v>0</v>
      </c>
    </row>
    <row r="62" spans="1:9" s="7" customFormat="1" ht="47.25">
      <c r="A62" s="68">
        <v>6</v>
      </c>
      <c r="B62" s="69" t="s">
        <v>112</v>
      </c>
      <c r="C62" s="70" t="s">
        <v>113</v>
      </c>
      <c r="D62" s="78" t="s">
        <v>8</v>
      </c>
      <c r="E62" s="117">
        <v>1</v>
      </c>
      <c r="F62" s="92"/>
      <c r="G62" s="73">
        <f t="shared" si="24"/>
        <v>0</v>
      </c>
      <c r="H62" s="73">
        <f t="shared" si="25"/>
        <v>0</v>
      </c>
      <c r="I62" s="72">
        <f t="shared" si="26"/>
        <v>0</v>
      </c>
    </row>
    <row r="63" spans="1:9" s="7" customFormat="1" ht="47.25">
      <c r="A63" s="68">
        <v>7</v>
      </c>
      <c r="B63" s="69" t="s">
        <v>114</v>
      </c>
      <c r="C63" s="70" t="s">
        <v>115</v>
      </c>
      <c r="D63" s="78" t="s">
        <v>8</v>
      </c>
      <c r="E63" s="117">
        <v>1</v>
      </c>
      <c r="F63" s="92"/>
      <c r="G63" s="73">
        <f t="shared" si="24"/>
        <v>0</v>
      </c>
      <c r="H63" s="73">
        <f t="shared" si="25"/>
        <v>0</v>
      </c>
      <c r="I63" s="72">
        <f t="shared" si="26"/>
        <v>0</v>
      </c>
    </row>
    <row r="64" spans="1:9" s="7" customFormat="1" ht="47.25">
      <c r="A64" s="68">
        <v>8</v>
      </c>
      <c r="B64" s="69" t="s">
        <v>116</v>
      </c>
      <c r="C64" s="70" t="s">
        <v>117</v>
      </c>
      <c r="D64" s="78" t="s">
        <v>8</v>
      </c>
      <c r="E64" s="117">
        <v>1</v>
      </c>
      <c r="F64" s="92"/>
      <c r="G64" s="73">
        <f t="shared" si="24"/>
        <v>0</v>
      </c>
      <c r="H64" s="73">
        <f t="shared" si="25"/>
        <v>0</v>
      </c>
      <c r="I64" s="72">
        <f t="shared" si="26"/>
        <v>0</v>
      </c>
    </row>
    <row r="65" spans="1:9" s="7" customFormat="1" ht="47.25">
      <c r="A65" s="68">
        <v>9</v>
      </c>
      <c r="B65" s="69" t="s">
        <v>118</v>
      </c>
      <c r="C65" s="70" t="s">
        <v>119</v>
      </c>
      <c r="D65" s="78" t="s">
        <v>8</v>
      </c>
      <c r="E65" s="117">
        <v>2</v>
      </c>
      <c r="F65" s="92"/>
      <c r="G65" s="73">
        <f t="shared" si="24"/>
        <v>0</v>
      </c>
      <c r="H65" s="73">
        <f t="shared" si="25"/>
        <v>0</v>
      </c>
      <c r="I65" s="72">
        <f t="shared" si="26"/>
        <v>0</v>
      </c>
    </row>
    <row r="66" spans="1:9" s="7" customFormat="1" ht="31.5">
      <c r="A66" s="68">
        <v>10</v>
      </c>
      <c r="B66" s="69" t="s">
        <v>44</v>
      </c>
      <c r="C66" s="70" t="s">
        <v>45</v>
      </c>
      <c r="D66" s="78" t="s">
        <v>3</v>
      </c>
      <c r="E66" s="117">
        <v>70</v>
      </c>
      <c r="F66" s="92"/>
      <c r="G66" s="73">
        <f t="shared" si="24"/>
        <v>0</v>
      </c>
      <c r="H66" s="73">
        <f t="shared" si="25"/>
        <v>0</v>
      </c>
      <c r="I66" s="72">
        <f t="shared" si="26"/>
        <v>0</v>
      </c>
    </row>
    <row r="67" spans="1:9" s="7" customFormat="1" ht="47.25">
      <c r="A67" s="68">
        <v>11</v>
      </c>
      <c r="B67" s="69" t="s">
        <v>120</v>
      </c>
      <c r="C67" s="70" t="s">
        <v>121</v>
      </c>
      <c r="D67" s="78" t="s">
        <v>2</v>
      </c>
      <c r="E67" s="117">
        <v>60</v>
      </c>
      <c r="F67" s="92"/>
      <c r="G67" s="73">
        <f t="shared" si="24"/>
        <v>0</v>
      </c>
      <c r="H67" s="73">
        <f t="shared" si="25"/>
        <v>0</v>
      </c>
      <c r="I67" s="72">
        <f t="shared" si="26"/>
        <v>0</v>
      </c>
    </row>
    <row r="68" spans="1:9">
      <c r="A68" s="62" t="s">
        <v>74</v>
      </c>
      <c r="B68" s="63"/>
      <c r="C68" s="64" t="s">
        <v>122</v>
      </c>
      <c r="D68" s="65"/>
      <c r="E68" s="114"/>
      <c r="F68" s="65"/>
      <c r="G68" s="66"/>
      <c r="H68" s="67"/>
      <c r="I68" s="65"/>
    </row>
    <row r="69" spans="1:9" s="3" customFormat="1" ht="141.75">
      <c r="A69" s="68">
        <v>1</v>
      </c>
      <c r="B69" s="80" t="s">
        <v>123</v>
      </c>
      <c r="C69" s="81" t="s">
        <v>124</v>
      </c>
      <c r="D69" s="90" t="s">
        <v>125</v>
      </c>
      <c r="E69" s="120">
        <v>0.98</v>
      </c>
      <c r="F69" s="91"/>
      <c r="G69" s="73">
        <f t="shared" ref="G69" si="27">SUM(E69*F69*0.1,0)</f>
        <v>0</v>
      </c>
      <c r="H69" s="73">
        <f t="shared" ref="H69" si="28">F69*E69</f>
        <v>0</v>
      </c>
      <c r="I69" s="72">
        <f t="shared" ref="I69" si="29">SUM(G69:H69)</f>
        <v>0</v>
      </c>
    </row>
    <row r="70" spans="1:9" s="7" customFormat="1" ht="141.75">
      <c r="A70" s="68">
        <v>2</v>
      </c>
      <c r="B70" s="69" t="s">
        <v>126</v>
      </c>
      <c r="C70" s="70" t="s">
        <v>127</v>
      </c>
      <c r="D70" s="90" t="s">
        <v>2</v>
      </c>
      <c r="E70" s="117">
        <v>8.8000000000000007</v>
      </c>
      <c r="F70" s="92"/>
      <c r="G70" s="73">
        <f t="shared" ref="G70:G82" si="30">SUM(E70*F70*0.1,0)</f>
        <v>0</v>
      </c>
      <c r="H70" s="73">
        <f t="shared" ref="H70:H82" si="31">F70*E70</f>
        <v>0</v>
      </c>
      <c r="I70" s="72">
        <f t="shared" ref="I70:I82" si="32">SUM(G70:H70)</f>
        <v>0</v>
      </c>
    </row>
    <row r="71" spans="1:9" s="7" customFormat="1" ht="47.25">
      <c r="A71" s="68">
        <v>3</v>
      </c>
      <c r="B71" s="69" t="s">
        <v>156</v>
      </c>
      <c r="C71" s="70" t="s">
        <v>159</v>
      </c>
      <c r="D71" s="90" t="s">
        <v>2</v>
      </c>
      <c r="E71" s="117">
        <f>E70</f>
        <v>8.8000000000000007</v>
      </c>
      <c r="F71" s="92"/>
      <c r="G71" s="73">
        <f t="shared" si="30"/>
        <v>0</v>
      </c>
      <c r="H71" s="73">
        <f t="shared" si="31"/>
        <v>0</v>
      </c>
      <c r="I71" s="72">
        <f t="shared" si="32"/>
        <v>0</v>
      </c>
    </row>
    <row r="72" spans="1:9" s="7" customFormat="1" ht="78.75">
      <c r="A72" s="68">
        <v>4</v>
      </c>
      <c r="B72" s="69" t="s">
        <v>128</v>
      </c>
      <c r="C72" s="70" t="s">
        <v>129</v>
      </c>
      <c r="D72" s="78" t="s">
        <v>9</v>
      </c>
      <c r="E72" s="117">
        <v>2</v>
      </c>
      <c r="F72" s="92"/>
      <c r="G72" s="73">
        <f t="shared" si="30"/>
        <v>0</v>
      </c>
      <c r="H72" s="73">
        <f t="shared" si="31"/>
        <v>0</v>
      </c>
      <c r="I72" s="72">
        <f t="shared" si="32"/>
        <v>0</v>
      </c>
    </row>
    <row r="73" spans="1:9" s="7" customFormat="1" ht="47.25">
      <c r="A73" s="68">
        <v>5</v>
      </c>
      <c r="B73" s="69" t="s">
        <v>130</v>
      </c>
      <c r="C73" s="70" t="s">
        <v>131</v>
      </c>
      <c r="D73" s="78" t="s">
        <v>9</v>
      </c>
      <c r="E73" s="117">
        <v>1</v>
      </c>
      <c r="F73" s="92"/>
      <c r="G73" s="73">
        <f t="shared" si="30"/>
        <v>0</v>
      </c>
      <c r="H73" s="73">
        <f t="shared" si="31"/>
        <v>0</v>
      </c>
      <c r="I73" s="72">
        <f t="shared" si="32"/>
        <v>0</v>
      </c>
    </row>
    <row r="74" spans="1:9" s="7" customFormat="1" ht="78.75">
      <c r="A74" s="68">
        <v>6</v>
      </c>
      <c r="B74" s="69" t="s">
        <v>132</v>
      </c>
      <c r="C74" s="70" t="s">
        <v>133</v>
      </c>
      <c r="D74" s="78" t="s">
        <v>9</v>
      </c>
      <c r="E74" s="117">
        <v>1</v>
      </c>
      <c r="F74" s="92"/>
      <c r="G74" s="73">
        <f t="shared" si="30"/>
        <v>0</v>
      </c>
      <c r="H74" s="73">
        <f t="shared" si="31"/>
        <v>0</v>
      </c>
      <c r="I74" s="72">
        <f t="shared" si="32"/>
        <v>0</v>
      </c>
    </row>
    <row r="75" spans="1:9" s="7" customFormat="1" ht="31.5">
      <c r="A75" s="68">
        <v>7</v>
      </c>
      <c r="B75" s="69" t="s">
        <v>134</v>
      </c>
      <c r="C75" s="70" t="s">
        <v>135</v>
      </c>
      <c r="D75" s="78" t="s">
        <v>9</v>
      </c>
      <c r="E75" s="117">
        <v>1</v>
      </c>
      <c r="F75" s="92"/>
      <c r="G75" s="73">
        <f t="shared" si="30"/>
        <v>0</v>
      </c>
      <c r="H75" s="73">
        <f t="shared" si="31"/>
        <v>0</v>
      </c>
      <c r="I75" s="72">
        <f t="shared" si="32"/>
        <v>0</v>
      </c>
    </row>
    <row r="76" spans="1:9" s="7" customFormat="1" ht="63">
      <c r="A76" s="68">
        <v>8</v>
      </c>
      <c r="B76" s="69" t="s">
        <v>136</v>
      </c>
      <c r="C76" s="70" t="s">
        <v>137</v>
      </c>
      <c r="D76" s="78" t="s">
        <v>9</v>
      </c>
      <c r="E76" s="117">
        <v>1</v>
      </c>
      <c r="F76" s="92"/>
      <c r="G76" s="73">
        <f t="shared" si="30"/>
        <v>0</v>
      </c>
      <c r="H76" s="73">
        <f t="shared" si="31"/>
        <v>0</v>
      </c>
      <c r="I76" s="72">
        <f t="shared" si="32"/>
        <v>0</v>
      </c>
    </row>
    <row r="77" spans="1:9" s="7" customFormat="1" ht="31.5">
      <c r="A77" s="68">
        <v>9</v>
      </c>
      <c r="B77" s="74" t="s">
        <v>171</v>
      </c>
      <c r="C77" s="75" t="s">
        <v>172</v>
      </c>
      <c r="D77" s="93" t="s">
        <v>8</v>
      </c>
      <c r="E77" s="117">
        <v>1</v>
      </c>
      <c r="F77" s="96"/>
      <c r="G77" s="73">
        <f t="shared" si="30"/>
        <v>0</v>
      </c>
      <c r="H77" s="73">
        <f t="shared" si="31"/>
        <v>0</v>
      </c>
      <c r="I77" s="72">
        <f t="shared" si="32"/>
        <v>0</v>
      </c>
    </row>
    <row r="78" spans="1:9" s="7" customFormat="1" ht="31.5">
      <c r="A78" s="68">
        <v>10</v>
      </c>
      <c r="B78" s="69" t="s">
        <v>138</v>
      </c>
      <c r="C78" s="70" t="s">
        <v>139</v>
      </c>
      <c r="D78" s="78" t="s">
        <v>3</v>
      </c>
      <c r="E78" s="117">
        <v>3</v>
      </c>
      <c r="F78" s="92"/>
      <c r="G78" s="73">
        <f t="shared" si="30"/>
        <v>0</v>
      </c>
      <c r="H78" s="73">
        <f t="shared" si="31"/>
        <v>0</v>
      </c>
      <c r="I78" s="72">
        <f t="shared" si="32"/>
        <v>0</v>
      </c>
    </row>
    <row r="79" spans="1:9" s="7" customFormat="1" ht="31.5">
      <c r="A79" s="68">
        <v>11</v>
      </c>
      <c r="B79" s="69" t="s">
        <v>140</v>
      </c>
      <c r="C79" s="70" t="s">
        <v>141</v>
      </c>
      <c r="D79" s="78" t="s">
        <v>8</v>
      </c>
      <c r="E79" s="117">
        <v>1</v>
      </c>
      <c r="F79" s="92"/>
      <c r="G79" s="73">
        <f t="shared" si="30"/>
        <v>0</v>
      </c>
      <c r="H79" s="73">
        <f t="shared" si="31"/>
        <v>0</v>
      </c>
      <c r="I79" s="72">
        <f t="shared" si="32"/>
        <v>0</v>
      </c>
    </row>
    <row r="80" spans="1:9" s="7" customFormat="1" ht="31.5">
      <c r="A80" s="68">
        <v>12</v>
      </c>
      <c r="B80" s="69" t="s">
        <v>142</v>
      </c>
      <c r="C80" s="70" t="s">
        <v>143</v>
      </c>
      <c r="D80" s="78" t="s">
        <v>8</v>
      </c>
      <c r="E80" s="117">
        <v>1</v>
      </c>
      <c r="F80" s="92"/>
      <c r="G80" s="73">
        <f t="shared" si="30"/>
        <v>0</v>
      </c>
      <c r="H80" s="73">
        <f t="shared" si="31"/>
        <v>0</v>
      </c>
      <c r="I80" s="72">
        <f t="shared" si="32"/>
        <v>0</v>
      </c>
    </row>
    <row r="81" spans="1:17" s="7" customFormat="1" ht="47.25">
      <c r="A81" s="68">
        <v>13</v>
      </c>
      <c r="B81" s="69" t="s">
        <v>144</v>
      </c>
      <c r="C81" s="70" t="s">
        <v>145</v>
      </c>
      <c r="D81" s="78" t="s">
        <v>8</v>
      </c>
      <c r="E81" s="117">
        <v>1</v>
      </c>
      <c r="F81" s="92"/>
      <c r="G81" s="73">
        <f t="shared" si="30"/>
        <v>0</v>
      </c>
      <c r="H81" s="73">
        <f t="shared" si="31"/>
        <v>0</v>
      </c>
      <c r="I81" s="72">
        <f t="shared" si="32"/>
        <v>0</v>
      </c>
    </row>
    <row r="82" spans="1:17" s="7" customFormat="1" ht="47.25">
      <c r="A82" s="68">
        <v>14</v>
      </c>
      <c r="B82" s="69" t="s">
        <v>146</v>
      </c>
      <c r="C82" s="70" t="s">
        <v>147</v>
      </c>
      <c r="D82" s="78" t="s">
        <v>8</v>
      </c>
      <c r="E82" s="117">
        <v>1</v>
      </c>
      <c r="F82" s="92"/>
      <c r="G82" s="73">
        <f t="shared" si="30"/>
        <v>0</v>
      </c>
      <c r="H82" s="73">
        <f t="shared" si="31"/>
        <v>0</v>
      </c>
      <c r="I82" s="72">
        <f t="shared" si="32"/>
        <v>0</v>
      </c>
    </row>
    <row r="83" spans="1:17">
      <c r="A83" s="62" t="s">
        <v>177</v>
      </c>
      <c r="B83" s="63"/>
      <c r="C83" s="64" t="s">
        <v>148</v>
      </c>
      <c r="D83" s="65"/>
      <c r="E83" s="114"/>
      <c r="F83" s="65"/>
      <c r="G83" s="66"/>
      <c r="H83" s="67"/>
      <c r="I83" s="65"/>
    </row>
    <row r="84" spans="1:17" s="3" customFormat="1" ht="393.75">
      <c r="A84" s="68">
        <v>1</v>
      </c>
      <c r="B84" s="69" t="s">
        <v>157</v>
      </c>
      <c r="C84" s="81" t="s">
        <v>181</v>
      </c>
      <c r="D84" s="90" t="s">
        <v>125</v>
      </c>
      <c r="E84" s="120">
        <f>9*1.1</f>
        <v>9.9</v>
      </c>
      <c r="F84" s="91"/>
      <c r="G84" s="73">
        <f t="shared" ref="G84" si="33">SUM(E84*F84*0.1,0)</f>
        <v>0</v>
      </c>
      <c r="H84" s="73">
        <f t="shared" ref="H84" si="34">F84*E84</f>
        <v>0</v>
      </c>
      <c r="I84" s="72">
        <f t="shared" ref="I84" si="35">SUM(G84:H84)</f>
        <v>0</v>
      </c>
    </row>
    <row r="85" spans="1:17" s="7" customFormat="1" ht="31.5">
      <c r="A85" s="68">
        <v>2</v>
      </c>
      <c r="B85" s="69" t="s">
        <v>149</v>
      </c>
      <c r="C85" s="70" t="s">
        <v>150</v>
      </c>
      <c r="D85" s="90" t="s">
        <v>151</v>
      </c>
      <c r="E85" s="117">
        <v>9</v>
      </c>
      <c r="F85" s="92"/>
      <c r="G85" s="73">
        <f t="shared" ref="G85:G89" si="36">SUM(E85*F85*0.1,0)</f>
        <v>0</v>
      </c>
      <c r="H85" s="73">
        <f t="shared" ref="H85:H89" si="37">F85*E85</f>
        <v>0</v>
      </c>
      <c r="I85" s="72">
        <f t="shared" ref="I85:I89" si="38">SUM(G85:H85)</f>
        <v>0</v>
      </c>
    </row>
    <row r="86" spans="1:17" s="7" customFormat="1" ht="78.75">
      <c r="A86" s="68">
        <v>3</v>
      </c>
      <c r="B86" s="69" t="s">
        <v>158</v>
      </c>
      <c r="C86" s="70" t="s">
        <v>175</v>
      </c>
      <c r="D86" s="78" t="s">
        <v>2</v>
      </c>
      <c r="E86" s="117">
        <v>13.5</v>
      </c>
      <c r="F86" s="92"/>
      <c r="G86" s="73">
        <f t="shared" si="36"/>
        <v>0</v>
      </c>
      <c r="H86" s="73">
        <f t="shared" si="37"/>
        <v>0</v>
      </c>
      <c r="I86" s="72">
        <f t="shared" si="38"/>
        <v>0</v>
      </c>
    </row>
    <row r="87" spans="1:17" s="7" customFormat="1" ht="31.5">
      <c r="A87" s="68">
        <v>4</v>
      </c>
      <c r="B87" s="69" t="s">
        <v>169</v>
      </c>
      <c r="C87" s="70" t="s">
        <v>170</v>
      </c>
      <c r="D87" s="78" t="s">
        <v>2</v>
      </c>
      <c r="E87" s="117">
        <v>18</v>
      </c>
      <c r="F87" s="92"/>
      <c r="G87" s="73">
        <f t="shared" si="36"/>
        <v>0</v>
      </c>
      <c r="H87" s="73">
        <f t="shared" si="37"/>
        <v>0</v>
      </c>
      <c r="I87" s="72">
        <f t="shared" si="38"/>
        <v>0</v>
      </c>
    </row>
    <row r="88" spans="1:17" s="7" customFormat="1" ht="126">
      <c r="A88" s="68">
        <v>5</v>
      </c>
      <c r="B88" s="69" t="s">
        <v>152</v>
      </c>
      <c r="C88" s="70" t="s">
        <v>153</v>
      </c>
      <c r="D88" s="78" t="s">
        <v>2</v>
      </c>
      <c r="E88" s="117">
        <f>9*1.5</f>
        <v>13.5</v>
      </c>
      <c r="F88" s="92"/>
      <c r="G88" s="73">
        <f t="shared" si="36"/>
        <v>0</v>
      </c>
      <c r="H88" s="73">
        <f t="shared" si="37"/>
        <v>0</v>
      </c>
      <c r="I88" s="72">
        <f t="shared" si="38"/>
        <v>0</v>
      </c>
    </row>
    <row r="89" spans="1:17" s="7" customFormat="1" ht="47.25">
      <c r="A89" s="68">
        <v>6</v>
      </c>
      <c r="B89" s="69" t="s">
        <v>154</v>
      </c>
      <c r="C89" s="70" t="s">
        <v>155</v>
      </c>
      <c r="D89" s="78" t="s">
        <v>180</v>
      </c>
      <c r="E89" s="117">
        <v>1</v>
      </c>
      <c r="F89" s="92"/>
      <c r="G89" s="73">
        <f t="shared" si="36"/>
        <v>0</v>
      </c>
      <c r="H89" s="73">
        <f t="shared" si="37"/>
        <v>0</v>
      </c>
      <c r="I89" s="72">
        <f t="shared" si="38"/>
        <v>0</v>
      </c>
    </row>
    <row r="90" spans="1:17" s="7" customFormat="1" ht="31.5">
      <c r="A90" s="97" t="s">
        <v>184</v>
      </c>
      <c r="B90" s="98" t="s">
        <v>182</v>
      </c>
      <c r="C90" s="99"/>
      <c r="D90" s="100"/>
      <c r="E90" s="121"/>
      <c r="F90" s="100"/>
      <c r="G90" s="100"/>
      <c r="H90" s="100"/>
      <c r="I90" s="100"/>
    </row>
    <row r="91" spans="1:17" s="7" customFormat="1">
      <c r="A91" s="68">
        <v>1</v>
      </c>
      <c r="B91" s="101" t="s">
        <v>183</v>
      </c>
      <c r="C91" s="68" t="s">
        <v>182</v>
      </c>
      <c r="D91" s="102" t="s">
        <v>10</v>
      </c>
      <c r="E91" s="122">
        <v>5</v>
      </c>
      <c r="F91" s="96"/>
      <c r="G91" s="73">
        <f>ROUND(H91*0.1,0)</f>
        <v>0</v>
      </c>
      <c r="H91" s="73">
        <f>SUM(H9:H89)*5%</f>
        <v>0</v>
      </c>
      <c r="I91" s="83">
        <f t="shared" ref="I91" si="39">SUM(G91:H91)</f>
        <v>0</v>
      </c>
    </row>
    <row r="92" spans="1:17" s="8" customFormat="1">
      <c r="A92" s="103" t="s">
        <v>12</v>
      </c>
      <c r="B92" s="103"/>
      <c r="C92" s="103"/>
      <c r="D92" s="104"/>
      <c r="E92" s="123"/>
      <c r="F92" s="104"/>
      <c r="G92" s="105">
        <f>SUM(G9:G91)</f>
        <v>0</v>
      </c>
      <c r="H92" s="105">
        <f>SUM(H9:H91)</f>
        <v>0</v>
      </c>
      <c r="I92" s="105">
        <f>SUM(I9:I91)</f>
        <v>0</v>
      </c>
    </row>
    <row r="93" spans="1:17" s="14" customFormat="1">
      <c r="B93" s="52"/>
      <c r="C93" s="53"/>
      <c r="E93" s="54"/>
      <c r="G93" s="55"/>
      <c r="H93" s="106"/>
    </row>
    <row r="94" spans="1:17" s="24" customFormat="1">
      <c r="A94" s="14"/>
      <c r="B94" s="15" t="s">
        <v>189</v>
      </c>
      <c r="C94" s="15"/>
      <c r="D94" s="16"/>
      <c r="E94" s="16"/>
      <c r="F94" s="17"/>
      <c r="G94" s="18"/>
      <c r="H94" s="19"/>
      <c r="I94" s="18"/>
      <c r="J94" s="18"/>
      <c r="K94" s="18"/>
      <c r="L94" s="20"/>
      <c r="M94" s="21"/>
      <c r="N94" s="22"/>
      <c r="O94" s="23"/>
      <c r="P94" s="23"/>
      <c r="Q94" s="23"/>
    </row>
    <row r="95" spans="1:17" s="24" customFormat="1">
      <c r="A95" s="38" t="s">
        <v>190</v>
      </c>
      <c r="B95" s="38"/>
      <c r="C95" s="38"/>
      <c r="D95" s="38"/>
      <c r="E95" s="38"/>
      <c r="F95" s="38"/>
      <c r="G95" s="25"/>
      <c r="H95" s="26"/>
      <c r="I95" s="25"/>
      <c r="J95" s="25"/>
      <c r="K95" s="25"/>
      <c r="L95" s="107"/>
      <c r="M95" s="21"/>
      <c r="N95" s="22"/>
      <c r="O95" s="23"/>
      <c r="P95" s="23"/>
      <c r="Q95" s="23"/>
    </row>
    <row r="96" spans="1:17" s="24" customFormat="1">
      <c r="A96" s="38" t="s">
        <v>191</v>
      </c>
      <c r="B96" s="38"/>
      <c r="C96" s="38"/>
      <c r="D96" s="38"/>
      <c r="E96" s="38"/>
      <c r="F96" s="38"/>
      <c r="G96" s="25"/>
      <c r="H96" s="26"/>
      <c r="I96" s="25"/>
      <c r="J96" s="27"/>
      <c r="K96" s="25"/>
      <c r="L96" s="107"/>
      <c r="M96" s="21"/>
      <c r="N96" s="22"/>
      <c r="O96" s="23"/>
      <c r="P96" s="23"/>
      <c r="Q96" s="23"/>
    </row>
    <row r="97" spans="1:17" s="24" customFormat="1">
      <c r="A97" s="28" t="s">
        <v>192</v>
      </c>
      <c r="B97" s="29"/>
      <c r="C97" s="29"/>
      <c r="D97" s="29"/>
      <c r="E97" s="29"/>
      <c r="F97" s="29"/>
      <c r="G97" s="29"/>
      <c r="H97" s="29"/>
      <c r="I97" s="29"/>
      <c r="J97" s="29"/>
      <c r="K97" s="29"/>
      <c r="L97" s="29"/>
      <c r="M97" s="21"/>
      <c r="N97" s="22"/>
      <c r="O97" s="23"/>
      <c r="P97" s="23"/>
      <c r="Q97" s="23"/>
    </row>
    <row r="98" spans="1:17" s="24" customFormat="1">
      <c r="A98" s="14"/>
      <c r="B98" s="39"/>
      <c r="C98" s="39"/>
      <c r="D98" s="30"/>
      <c r="E98" s="40" t="s">
        <v>197</v>
      </c>
      <c r="F98" s="40"/>
      <c r="G98" s="40"/>
      <c r="H98" s="31"/>
      <c r="I98" s="31"/>
      <c r="J98" s="31"/>
      <c r="K98" s="31"/>
      <c r="L98" s="31"/>
      <c r="M98" s="21"/>
      <c r="N98" s="22"/>
      <c r="O98" s="23"/>
      <c r="P98" s="23"/>
      <c r="Q98" s="23"/>
    </row>
    <row r="99" spans="1:17" s="24" customFormat="1">
      <c r="B99" s="34"/>
      <c r="C99" s="32"/>
      <c r="D99" s="32"/>
      <c r="E99" s="36" t="s">
        <v>193</v>
      </c>
      <c r="F99" s="36"/>
      <c r="G99" s="36"/>
      <c r="H99" s="36"/>
      <c r="I99" s="36"/>
      <c r="J99" s="36"/>
      <c r="K99" s="33"/>
      <c r="L99" s="33"/>
      <c r="M99" s="21"/>
      <c r="N99" s="22"/>
      <c r="O99" s="23"/>
      <c r="P99" s="23"/>
      <c r="Q99" s="23"/>
    </row>
    <row r="100" spans="1:17" s="24" customFormat="1">
      <c r="B100" s="34"/>
      <c r="C100" s="32"/>
      <c r="D100" s="32"/>
      <c r="E100" s="37" t="s">
        <v>194</v>
      </c>
      <c r="F100" s="37"/>
      <c r="G100" s="37"/>
      <c r="H100" s="37"/>
      <c r="I100" s="37"/>
      <c r="J100" s="37"/>
      <c r="K100" s="35"/>
      <c r="L100" s="35"/>
      <c r="M100" s="21"/>
      <c r="N100" s="22"/>
      <c r="O100" s="23"/>
      <c r="P100" s="23"/>
      <c r="Q100" s="23"/>
    </row>
    <row r="101" spans="1:17" s="24" customFormat="1">
      <c r="B101" s="34"/>
      <c r="C101" s="32"/>
      <c r="D101" s="32"/>
      <c r="E101" s="37" t="s">
        <v>195</v>
      </c>
      <c r="F101" s="37"/>
      <c r="G101" s="37"/>
      <c r="H101" s="37"/>
      <c r="I101" s="37"/>
      <c r="J101" s="37"/>
      <c r="K101" s="35"/>
      <c r="L101" s="35"/>
      <c r="M101" s="21"/>
      <c r="N101" s="22"/>
      <c r="O101" s="23"/>
      <c r="P101" s="23"/>
      <c r="Q101" s="23"/>
    </row>
    <row r="102" spans="1:17" s="108" customFormat="1">
      <c r="B102" s="109"/>
      <c r="C102" s="110"/>
      <c r="E102" s="111"/>
      <c r="F102" s="111"/>
      <c r="H102" s="111"/>
      <c r="I102" s="111"/>
    </row>
    <row r="103" spans="1:17" s="14" customFormat="1">
      <c r="B103" s="52"/>
      <c r="C103" s="53"/>
      <c r="E103" s="54"/>
      <c r="G103" s="55"/>
      <c r="H103" s="55"/>
    </row>
    <row r="104" spans="1:17" s="14" customFormat="1">
      <c r="B104" s="52"/>
      <c r="C104" s="53"/>
      <c r="E104" s="54"/>
      <c r="G104" s="55"/>
      <c r="H104" s="55"/>
    </row>
    <row r="105" spans="1:17" s="14" customFormat="1">
      <c r="B105" s="52"/>
      <c r="C105" s="53"/>
      <c r="E105" s="54"/>
      <c r="G105" s="55"/>
      <c r="H105" s="55"/>
    </row>
  </sheetData>
  <mergeCells count="22">
    <mergeCell ref="A92:C92"/>
    <mergeCell ref="B90:C90"/>
    <mergeCell ref="G6:G7"/>
    <mergeCell ref="H6:H7"/>
    <mergeCell ref="A1:I1"/>
    <mergeCell ref="I6:I7"/>
    <mergeCell ref="A6:A7"/>
    <mergeCell ref="B6:B7"/>
    <mergeCell ref="C6:C7"/>
    <mergeCell ref="D6:D7"/>
    <mergeCell ref="E6:E7"/>
    <mergeCell ref="F6:F7"/>
    <mergeCell ref="A95:F95"/>
    <mergeCell ref="A96:F96"/>
    <mergeCell ref="B98:C98"/>
    <mergeCell ref="E98:G98"/>
    <mergeCell ref="E99:G99"/>
    <mergeCell ref="H99:J99"/>
    <mergeCell ref="E100:G100"/>
    <mergeCell ref="H100:J100"/>
    <mergeCell ref="E101:G101"/>
    <mergeCell ref="H101:J101"/>
  </mergeCells>
  <printOptions horizontalCentered="1"/>
  <pageMargins left="0.25" right="0.25" top="0.75" bottom="0.75" header="0.3" footer="0.3"/>
  <pageSetup paperSize="9" scale="7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ee7d2db8-e84f-4c9c-a400-da572860bdfa" origin="userSelected">
  <element uid="id_classification_nonbusiness" value=""/>
  <element uid="b08b8ee4-b257-4e42-b442-def8fbf438ad" value=""/>
</sisl>
</file>

<file path=customXml/itemProps1.xml><?xml version="1.0" encoding="utf-8"?>
<ds:datastoreItem xmlns:ds="http://schemas.openxmlformats.org/officeDocument/2006/customXml" ds:itemID="{A42D9E15-CE7B-4ED4-A8E0-5F760CE4CFF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PGD Dien Khanh</vt:lpstr>
      <vt:lpstr>'PGD Dien Khanh'!Print_Area</vt:lpstr>
      <vt:lpstr>'PGD Dien Khanh'!Print_Titles</vt:lpstr>
    </vt:vector>
  </TitlesOfParts>
  <Company>SeABank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Linh Le Duc (Khoi Van hanh)</cp:lastModifiedBy>
  <cp:lastPrinted>2023-03-21T04:21:55Z</cp:lastPrinted>
  <dcterms:created xsi:type="dcterms:W3CDTF">2014-12-29T04:57:48Z</dcterms:created>
  <dcterms:modified xsi:type="dcterms:W3CDTF">2023-03-21T04:24:10Z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ad3d31d1-9097-4ce0-ad77-7b289324bf73</vt:lpwstr>
  </property>
  <property fmtid="{D5CDD505-2E9C-101B-9397-08002B2CF9AE}" pid="3" name="bjSaver">
    <vt:lpwstr>hy/x0RlypRBXMIhttBWigP6ruqJef+za</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policy="ee7d2db8-e84f-4c9c-a400-da572860bdfa" origin="userSelected" xmlns="http://www.boldonj</vt:lpwstr>
  </property>
  <property fmtid="{D5CDD505-2E9C-101B-9397-08002B2CF9AE}" pid="6" name="bjDocumentLabelXML-0">
    <vt:lpwstr>ames.com/2008/01/sie/internal/label"&gt;&lt;element uid="id_classification_nonbusiness" value="" /&gt;&lt;element uid="b08b8ee4-b257-4e42-b442-def8fbf438ad" value="" /&gt;&lt;/sisl&gt;</vt:lpwstr>
  </property>
  <property fmtid="{D5CDD505-2E9C-101B-9397-08002B2CF9AE}" pid="7" name="bjDocumentSecurityLabel">
    <vt:lpwstr>Public</vt:lpwstr>
  </property>
</Properties>
</file>