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Vietdd2\TKML\2020\Nguyễn Công trứ\Nguyễn Công Trứ\"/>
    </mc:Choice>
  </mc:AlternateContent>
  <bookViews>
    <workbookView xWindow="5805" yWindow="375" windowWidth="15195" windowHeight="8445" activeTab="1"/>
  </bookViews>
  <sheets>
    <sheet name="COVER Tong" sheetId="25" r:id="rId1"/>
    <sheet name="XD" sheetId="20" r:id="rId2"/>
    <sheet name="Nội thất tận dụng" sheetId="24" r:id="rId3"/>
  </sheets>
  <externalReferences>
    <externalReference r:id="rId4"/>
    <externalReference r:id="rId5"/>
  </externalReferences>
  <definedNames>
    <definedName name="_xlnm.Print_Area" localSheetId="0">'COVER Tong'!$A$1:$D$26</definedName>
    <definedName name="_xlnm.Print_Area" localSheetId="1">XD!$A$1:$I$138</definedName>
    <definedName name="_xlnm.Print_Titles" localSheetId="1">XD!$8:$9</definedName>
    <definedName name="USD" localSheetId="0">[1]Sheet1!$D$5</definedName>
    <definedName name="USD" localSheetId="2">[1]Sheet1!$D$5</definedName>
    <definedName name="USD">[2]Sheet1!$D$5</definedName>
    <definedName name="vnd" localSheetId="0">#REF!</definedName>
    <definedName name="vnd" localSheetId="2">#REF!</definedName>
    <definedName name="vnd" localSheetId="1">#REF!</definedName>
    <definedName name="vnd">#REF!</definedName>
  </definedNames>
  <calcPr calcId="152511"/>
</workbook>
</file>

<file path=xl/calcChain.xml><?xml version="1.0" encoding="utf-8"?>
<calcChain xmlns="http://schemas.openxmlformats.org/spreadsheetml/2006/main">
  <c r="H84" i="20" l="1"/>
  <c r="H39" i="20" l="1"/>
  <c r="H12" i="20" l="1"/>
  <c r="H13" i="20"/>
  <c r="H14" i="20"/>
  <c r="H15" i="20"/>
  <c r="H16" i="20"/>
  <c r="H17" i="20"/>
  <c r="H18" i="20"/>
  <c r="H19" i="20"/>
  <c r="H20" i="20"/>
  <c r="H21" i="20"/>
  <c r="H22" i="20"/>
  <c r="H23" i="20"/>
  <c r="H24" i="20"/>
  <c r="H25" i="20"/>
  <c r="H27" i="20"/>
  <c r="H28" i="20"/>
  <c r="H29" i="20"/>
  <c r="H30" i="20"/>
  <c r="H32" i="20"/>
  <c r="H33" i="20"/>
  <c r="H34" i="20"/>
  <c r="H35" i="20"/>
  <c r="H36" i="20"/>
  <c r="H37" i="20"/>
  <c r="H38" i="20"/>
  <c r="H40" i="20"/>
  <c r="H41" i="20"/>
  <c r="H42" i="20"/>
  <c r="H43" i="20"/>
  <c r="H44" i="20"/>
  <c r="H45" i="20"/>
  <c r="H46" i="20"/>
  <c r="H47" i="20"/>
  <c r="H48" i="20"/>
  <c r="H49" i="20"/>
  <c r="H50" i="20"/>
  <c r="H51" i="20"/>
  <c r="H53" i="20"/>
  <c r="H54" i="20"/>
  <c r="H55" i="20"/>
  <c r="H56" i="20"/>
  <c r="H57" i="20"/>
  <c r="H58" i="20"/>
  <c r="H59" i="20"/>
  <c r="H60" i="20"/>
  <c r="H61" i="20"/>
  <c r="H62" i="20"/>
  <c r="H63" i="20"/>
  <c r="H64" i="20"/>
  <c r="H65" i="20"/>
  <c r="H66" i="20"/>
  <c r="H67" i="20"/>
  <c r="H68" i="20"/>
  <c r="H69" i="20"/>
  <c r="H70" i="20"/>
  <c r="H71" i="20"/>
  <c r="H72" i="20"/>
  <c r="H73" i="20"/>
  <c r="H74" i="20"/>
  <c r="H75" i="20"/>
  <c r="H76" i="20"/>
  <c r="H77" i="20"/>
  <c r="H78" i="20"/>
  <c r="H79" i="20"/>
  <c r="H80" i="20"/>
  <c r="H81" i="20"/>
  <c r="H82" i="20"/>
  <c r="H83" i="20"/>
  <c r="H85" i="20"/>
  <c r="H86" i="20"/>
  <c r="H87" i="20"/>
  <c r="H88" i="20"/>
  <c r="H90" i="20"/>
  <c r="H91" i="20"/>
  <c r="H92" i="20"/>
  <c r="H9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H130" i="20"/>
  <c r="H131" i="20"/>
  <c r="H11" i="20"/>
  <c r="F89" i="20" l="1"/>
  <c r="H89" i="20" s="1"/>
  <c r="H93" i="20" l="1"/>
  <c r="F52" i="20" l="1"/>
  <c r="H52" i="20" s="1"/>
  <c r="F31" i="20"/>
  <c r="H31" i="20" s="1"/>
  <c r="I130" i="20" l="1"/>
  <c r="C17" i="25" s="1"/>
  <c r="I105" i="20" l="1"/>
  <c r="C16" i="25" s="1"/>
  <c r="F26" i="20" l="1"/>
  <c r="H26" i="20" s="1"/>
  <c r="I79" i="20" l="1"/>
  <c r="C14" i="25" s="1"/>
  <c r="I14" i="20" l="1"/>
  <c r="C11" i="25" s="1"/>
  <c r="I88" i="20"/>
  <c r="C15" i="25" s="1"/>
  <c r="I53" i="20"/>
  <c r="C13" i="25" s="1"/>
  <c r="I35" i="20"/>
  <c r="C12" i="25" s="1"/>
  <c r="H132" i="20"/>
  <c r="H133" i="20" s="1"/>
  <c r="H134" i="20" s="1"/>
  <c r="I10" i="20"/>
  <c r="C10" i="25" s="1"/>
  <c r="C18" i="25" l="1"/>
  <c r="C19" i="25" s="1"/>
  <c r="C20" i="25" s="1"/>
</calcChain>
</file>

<file path=xl/sharedStrings.xml><?xml version="1.0" encoding="utf-8"?>
<sst xmlns="http://schemas.openxmlformats.org/spreadsheetml/2006/main" count="507" uniqueCount="371">
  <si>
    <t>STT</t>
  </si>
  <si>
    <t>ĐVT</t>
  </si>
  <si>
    <t>MÃ CV</t>
  </si>
  <si>
    <t>HẠNG MỤC / MÔ TẢ</t>
  </si>
  <si>
    <t>QUY CÁCH / XUẤT XỨ / BẢN VẼ</t>
  </si>
  <si>
    <t>KHỐI LƯỢNG</t>
  </si>
  <si>
    <t>ĐƠN GIÁ</t>
  </si>
  <si>
    <t>THÀNH TIỀN</t>
  </si>
  <si>
    <t>A</t>
  </si>
  <si>
    <t>B</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</si>
  <si>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</si>
  <si>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</si>
  <si>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</si>
  <si>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TT</t>
  </si>
  <si>
    <t>- Trong suốt quá trình tham gia chào giá và thi công, nhà thầu phải khảo sát hiện trạng công trình và báo cáo với CĐT nếu có bất cứ thay đổi hoặc vướng mắc nào</t>
  </si>
  <si>
    <t>GHI CHÚ</t>
  </si>
  <si>
    <t>HẠNG MỤC         : CẢI TẠO SỬA CHŨA VÀ TRANG BỊ NỘI THẤT</t>
  </si>
  <si>
    <t>HT.HT8</t>
  </si>
  <si>
    <t>Sơn không bả trần và tường trong nhà (sơn 3 nước)</t>
  </si>
  <si>
    <t>m2</t>
  </si>
  <si>
    <t>gói</t>
  </si>
  <si>
    <t>Cái</t>
  </si>
  <si>
    <t>cái</t>
  </si>
  <si>
    <t>Đ.C9</t>
  </si>
  <si>
    <t>m</t>
  </si>
  <si>
    <t>Đ.C12</t>
  </si>
  <si>
    <t>Gen nhựa bảo vệ dây 25x25</t>
  </si>
  <si>
    <t>Sino</t>
  </si>
  <si>
    <t>Đ.TB1</t>
  </si>
  <si>
    <t>Đ.TB3</t>
  </si>
  <si>
    <t>Đ.K2</t>
  </si>
  <si>
    <t>bộ</t>
  </si>
  <si>
    <t>MS.01</t>
  </si>
  <si>
    <t>MS.03</t>
  </si>
  <si>
    <t>md</t>
  </si>
  <si>
    <t>HT.VK13</t>
  </si>
  <si>
    <t>CÔNG TÁC CẢI TẠO HOÀN THIỆN</t>
  </si>
  <si>
    <t>BẢNG DỰ TOÁN KINH PHÍ XÂY LẮP &amp;TRANG BỊ  NỘI THẤT</t>
  </si>
  <si>
    <t>CÔNG TÁC PHÁ DỠ</t>
  </si>
  <si>
    <t>NT.B3.1</t>
  </si>
  <si>
    <t>C</t>
  </si>
  <si>
    <t>PHẦN NỘI THẤT</t>
  </si>
  <si>
    <t>Ghế các loại</t>
  </si>
  <si>
    <t>NT.T1</t>
  </si>
  <si>
    <t>NT.V2</t>
  </si>
  <si>
    <r>
      <t xml:space="preserve">Vách logo wall cho Phòng giao dịch
KT: </t>
    </r>
    <r>
      <rPr>
        <b/>
        <sz val="11"/>
        <rFont val="Times New Roman"/>
        <family val="1"/>
      </rPr>
      <t>2800(cao)</t>
    </r>
  </si>
  <si>
    <t>Phần điện</t>
  </si>
  <si>
    <t>ĐH.K1</t>
  </si>
  <si>
    <t xml:space="preserve">Ống đồng + bảo ôn + simili </t>
  </si>
  <si>
    <t>Đồng bộ theo điều hòa</t>
  </si>
  <si>
    <t>ĐH.K4</t>
  </si>
  <si>
    <t>Ống thoát nước ngưng</t>
  </si>
  <si>
    <t>ĐH.K5</t>
  </si>
  <si>
    <t>Dây điều khiển đơn 2x2.5mm</t>
  </si>
  <si>
    <t>Cadivi/ Trần Phú</t>
  </si>
  <si>
    <t>ĐH.K6</t>
  </si>
  <si>
    <t>Ống luồn dây D20</t>
  </si>
  <si>
    <t>SP/SINO</t>
  </si>
  <si>
    <t>NT.K2</t>
  </si>
  <si>
    <t>b4</t>
  </si>
  <si>
    <t>Vận chuyển toàn bộ phế liệu, đổ thải đúng nơi quy định</t>
  </si>
  <si>
    <t>HT.VK1</t>
  </si>
  <si>
    <t>Cửa kính, vách kính cường lực dày 12mm</t>
  </si>
  <si>
    <t>HT.VK4</t>
  </si>
  <si>
    <t xml:space="preserve">Bản lề âm sàn </t>
  </si>
  <si>
    <t>VVP (Thái Lan)</t>
  </si>
  <si>
    <t>HT.VK5</t>
  </si>
  <si>
    <t xml:space="preserve">Khoá âm sàn </t>
  </si>
  <si>
    <t>HT.VK6</t>
  </si>
  <si>
    <t>NT.V5</t>
  </si>
  <si>
    <r>
      <t xml:space="preserve">Vách ngăn lửng che quầy giao dịch
KT: </t>
    </r>
    <r>
      <rPr>
        <b/>
        <sz val="11"/>
        <rFont val="Times New Roman"/>
        <family val="1"/>
      </rPr>
      <t>1100 (cao), rộng cánh 700</t>
    </r>
  </si>
  <si>
    <t>Philip/Paragon/Duhal</t>
  </si>
  <si>
    <t>c1</t>
  </si>
  <si>
    <t>BẢNG TỔNG HỢP KINH PHÍ</t>
  </si>
  <si>
    <t xml:space="preserve">HẠNG MỤC </t>
  </si>
  <si>
    <t>MS17</t>
  </si>
  <si>
    <t>Ghế lưng lưới màu đen, đệm ngồi bọc nỉ màu đỏ, chân quỳ, tay vịn nhựa.
KT: W580 x D600 x H960 mm
(Mã SP: Hòa Phát GL 411)</t>
  </si>
  <si>
    <t xml:space="preserve">Ghế lưng lưới màu đen, đệm ngồi bọc nỉ màu đỏ, chân nhựa 5 chấu có bánh xe, piston nâng hạ thủy lực, tay vịn nhựa.
KT: W560 x D660 x H880 mm
(Mã SP: Hòa Phát GL 110)
</t>
  </si>
  <si>
    <t>Phần phá dỡ</t>
  </si>
  <si>
    <t>Phần cải tạo hoàn thiện</t>
  </si>
  <si>
    <t>Phần nội thất</t>
  </si>
  <si>
    <t>Nội thất khác</t>
  </si>
  <si>
    <r>
      <t>Biển poster gắn tường
KT:</t>
    </r>
    <r>
      <rPr>
        <b/>
        <sz val="11"/>
        <rFont val="Times New Roman"/>
        <family val="1"/>
      </rPr>
      <t xml:space="preserve"> 600x800</t>
    </r>
  </si>
  <si>
    <r>
      <t xml:space="preserve">2 lớp mika trong 5mm, lớp ngoài mài vát cạnh, giữa kẹp ảnh quảng cáo sản phẩm, chân inox liên kết vít nở với tường, cạnh dưới cao cách sàn 1.5m
Mã bản vẽ: </t>
    </r>
    <r>
      <rPr>
        <b/>
        <sz val="11"/>
        <rFont val="Times New Roman"/>
        <family val="1"/>
      </rPr>
      <t>A1-8</t>
    </r>
  </si>
  <si>
    <t>Cửa &amp; mặt tiền</t>
  </si>
  <si>
    <t>b4.1</t>
  </si>
  <si>
    <t>Cửa, vách kính</t>
  </si>
  <si>
    <t xml:space="preserve">Hai Long/Ha Noi bao gồm khung gia cố </t>
  </si>
  <si>
    <t>HT.VK2</t>
  </si>
  <si>
    <t>Cửa kính, vách kính cường lực dày 10mm</t>
  </si>
  <si>
    <t>Phụ kiện  nẹp  inox + kẹp kính</t>
  </si>
  <si>
    <t>02 bộ kẹp kính I, L/ 01 bộ cửa</t>
  </si>
  <si>
    <t>Thái Lan</t>
  </si>
  <si>
    <t>HT.VK8</t>
  </si>
  <si>
    <t xml:space="preserve">Tay nắm INOX 0,8 m </t>
  </si>
  <si>
    <t>Bộ</t>
  </si>
  <si>
    <t xml:space="preserve">Dán decan kính mờ  logo SeaBank </t>
  </si>
  <si>
    <t>Theo thiết kế chuẩn của Seabank</t>
  </si>
  <si>
    <t>HT.VK14</t>
  </si>
  <si>
    <t>Khung cửa chính bọc hoàn thiện tấm nhôm màu đỏ (Khung nhôm/sắt hộp 14*14 mạ kẽm hàn thành khung ngàm đáy sàn, mặt ngoài ốp Alu)</t>
  </si>
  <si>
    <t>Alumex dùng cho ngoại thất. Theo thiết kế chuẩn của Seabank</t>
  </si>
  <si>
    <t>b4.2</t>
  </si>
  <si>
    <t>Cửa, vách gỗ</t>
  </si>
  <si>
    <t>b5</t>
  </si>
  <si>
    <t>Trần &amp; tường thạch cao</t>
  </si>
  <si>
    <t>HT.TC3</t>
  </si>
  <si>
    <t>Trần phẳng khung chìm tấm thạch cao 9mm</t>
  </si>
  <si>
    <t>Vĩnh Tường - Lagyp</t>
  </si>
  <si>
    <t>Vinh Tuong - Lagyp</t>
  </si>
  <si>
    <t>HT.TC6</t>
  </si>
  <si>
    <t>Vách thạch cao 2 mặt 1 lớp tấm 9mm, khoảng cách xương 400mm.</t>
  </si>
  <si>
    <t>b6</t>
  </si>
  <si>
    <t>Sơn bả, ốp hoàn thiện</t>
  </si>
  <si>
    <t>HT.HT7</t>
  </si>
  <si>
    <t>Sơn, bả trần và tường trong nhà (sơn 3 nước)</t>
  </si>
  <si>
    <t>Maxilite - ICI</t>
  </si>
  <si>
    <t>HT.HT9</t>
  </si>
  <si>
    <t>Sơn, bả tường ngoài nhà</t>
  </si>
  <si>
    <t>Maxilite - ICI/Dulux</t>
  </si>
  <si>
    <t>Kệ, quầy, bàn làm việc</t>
  </si>
  <si>
    <r>
      <t xml:space="preserve">Tủ phụ quầy giao dịch
KT: </t>
    </r>
    <r>
      <rPr>
        <b/>
        <sz val="11"/>
        <rFont val="Times New Roman"/>
        <family val="1"/>
      </rPr>
      <t>600x400x650</t>
    </r>
  </si>
  <si>
    <t>MS.07</t>
  </si>
  <si>
    <r>
      <t xml:space="preserve">Bàn nhân viên 1.2M
KT: 1200x560x750
</t>
    </r>
    <r>
      <rPr>
        <b/>
        <sz val="11"/>
        <color theme="1"/>
        <rFont val="Times New Roman"/>
        <family val="1"/>
      </rPr>
      <t>(Bàn Fami mã CD1256H)</t>
    </r>
  </si>
  <si>
    <t xml:space="preserve">Mặt bàn phủ Laminate HP Hàn Quốc, chống cháy, chống trầy xước, chống thấm nước
Mã SP:  CD1256H
</t>
  </si>
  <si>
    <r>
      <t xml:space="preserve">Ghế trưởng phòng  
</t>
    </r>
    <r>
      <rPr>
        <b/>
        <sz val="11"/>
        <color theme="1"/>
        <rFont val="Times New Roman"/>
        <family val="1"/>
      </rPr>
      <t>(Ghế Hòa Phát - SG 350)</t>
    </r>
  </si>
  <si>
    <t>Ghế lưng cao bọc da công nghiệp màu đen, chân nhựa 5 chấu có bánh xe, piston nâng hạ thủy lực, bát điều chỉnh độ ngả ghế, tay vịn nhựa.
KT: W620 x D710 x H1150 mm 
(Mã SP: Hòa Phát SG 350)</t>
  </si>
  <si>
    <t>Phần tủ, vách gỗ,</t>
  </si>
  <si>
    <t>MS 15</t>
  </si>
  <si>
    <r>
      <t xml:space="preserve">Tủ tài liệu thấp </t>
    </r>
    <r>
      <rPr>
        <b/>
        <sz val="11"/>
        <color theme="1"/>
        <rFont val="Times New Roman"/>
        <family val="1"/>
      </rPr>
      <t>0.8m</t>
    </r>
    <r>
      <rPr>
        <sz val="11"/>
        <color theme="1"/>
        <rFont val="Times New Roman"/>
        <family val="1"/>
      </rPr>
      <t xml:space="preserve">
KT: 800x420x854
</t>
    </r>
    <r>
      <rPr>
        <b/>
        <sz val="11"/>
        <color theme="1"/>
        <rFont val="Times New Roman"/>
        <family val="1"/>
      </rPr>
      <t>(Tủ tài liệu Fami mã SM6220)</t>
    </r>
  </si>
  <si>
    <r>
      <t xml:space="preserve">Tủ 2 ngăn 1 đợt. Cạnh trước đình tủ được làm tròn, 2 cánh mở có khóa.
Mặt vân gỗ, chất liệu laminate HP Hàn Quốc. Mã màu PO.
</t>
    </r>
    <r>
      <rPr>
        <i/>
        <sz val="11"/>
        <color theme="1"/>
        <rFont val="Times New Roman"/>
        <family val="1"/>
      </rPr>
      <t>(Tủ tài liệu Fami mã SM6220)</t>
    </r>
  </si>
  <si>
    <t>Đ.N1</t>
  </si>
  <si>
    <t>Công tơ điện 3 pha</t>
  </si>
  <si>
    <t>EMIC</t>
  </si>
  <si>
    <t>SP/SINO/LIOA</t>
  </si>
  <si>
    <t>tủ</t>
  </si>
  <si>
    <t>Đ.N5</t>
  </si>
  <si>
    <t>Đ.N10</t>
  </si>
  <si>
    <t xml:space="preserve">Aptomat 60A 1 pha </t>
  </si>
  <si>
    <t>Đ.N13</t>
  </si>
  <si>
    <t>Aptomat 20 A 1pha</t>
  </si>
  <si>
    <t>Cadivi/Trần Phú</t>
  </si>
  <si>
    <t>Đ.C6</t>
  </si>
  <si>
    <t>Đ.C8</t>
  </si>
  <si>
    <t>Đ.C10</t>
  </si>
  <si>
    <t>Đ.C11</t>
  </si>
  <si>
    <t>Bao gồm mặt + hạt</t>
  </si>
  <si>
    <t>Đ.TB6</t>
  </si>
  <si>
    <t>Công tắc 2 hạt</t>
  </si>
  <si>
    <t>Đ.TB8</t>
  </si>
  <si>
    <t>Quạt  thông gió 300x300</t>
  </si>
  <si>
    <t>Genui -TQ</t>
  </si>
  <si>
    <t>Đ.CS3</t>
  </si>
  <si>
    <t>Đèn huỳnh quang gắn tường/ trần 2 bóng loại 1,2 m</t>
  </si>
  <si>
    <t>I</t>
  </si>
  <si>
    <t>BH.HD2.1</t>
  </si>
  <si>
    <t>BH.HD2.3</t>
  </si>
  <si>
    <t>BH.PN2</t>
  </si>
  <si>
    <t>trọn gói</t>
  </si>
  <si>
    <t>BK.01</t>
  </si>
  <si>
    <t>D</t>
  </si>
  <si>
    <r>
      <t xml:space="preserve">Ghế chờ khách hàng
</t>
    </r>
    <r>
      <rPr>
        <b/>
        <sz val="11"/>
        <color theme="1"/>
        <rFont val="Times New Roman"/>
        <family val="1"/>
      </rPr>
      <t xml:space="preserve">(Ghế chân quỳ Hòa Phát - GL 411) </t>
    </r>
  </si>
  <si>
    <r>
      <t xml:space="preserve">Ghế nhân viên
</t>
    </r>
    <r>
      <rPr>
        <b/>
        <sz val="11"/>
        <color theme="1"/>
        <rFont val="Times New Roman"/>
        <family val="1"/>
      </rPr>
      <t>(ghế Hòa Phát - GL 110)</t>
    </r>
    <r>
      <rPr>
        <sz val="11"/>
        <color theme="1"/>
        <rFont val="Times New Roman"/>
        <family val="1"/>
      </rPr>
      <t xml:space="preserve">
</t>
    </r>
  </si>
  <si>
    <t xml:space="preserve">  TT</t>
  </si>
  <si>
    <t>Ghế đôn khách ngồi trước quầy giao dịch</t>
  </si>
  <si>
    <t>Khung gỗ tự nhiên, đệm mút, bọc nỉ màu đỏ, chân gỗ sơn trắng, đế nhựa.</t>
  </si>
  <si>
    <t>Cáp đôi 2 x 10 mm ( dây cáp cấp cho tủ điện tổng)</t>
  </si>
  <si>
    <t>Cáp đôi 2 x 4 mm  (dây cấp cho điều hòa, ổ cắm phân lộ mới, cấp cho ATM)</t>
  </si>
  <si>
    <t>Cáp đôi 2 x 2.5 mm  (dây cấp cho ổ cắm và biển vẫy)</t>
  </si>
  <si>
    <t>Cáp đôi 2 x 1.5 mm (cấp điện hệ thống đèn chiếu sáng)</t>
  </si>
  <si>
    <t>Đế ổ căm lắp nổi</t>
  </si>
  <si>
    <t>Nhân công lắp đặt hệ thống điện</t>
  </si>
  <si>
    <t xml:space="preserve">Bao gồm lắp đặt hệ thống điện mới độc lập so với hệ thống điện cũ; dẫn dây điện đi trong tường &amp; trên sàn; trát vá các vị trí đi dây chìm; lắp đặt thiết bị đầu cuối; lắp đặt thiết bị tận dụng; lắp đặt cọc tiếp địa; vận hành đồng bộ
</t>
  </si>
  <si>
    <t>Tháo điều hòa cũ và lắp đặt tận dụng</t>
  </si>
  <si>
    <t>PHẦN CẢI TẠO BIỂN HIỆU</t>
  </si>
  <si>
    <t>Biển hộp đèn 1 mặt (Biển thương hiệu SeABank)</t>
  </si>
  <si>
    <t>Mặt biển 3M Panagraphic III, Logo seabank bằng decal 3M translucent 3630 - 33, 3630 - 22. Mặt hông, mặt đáy, mặt trên, dưới dùng vật liệu nhôm hợp kim dày 2mm, có lỗ thông hơi phía hông và phía đáy; mặt sau bịt bằng Alumium ngoài trời, dày 3mm, hệ thống đèn chiếu sáng bằng tuyp philips dài 1,2 m, số lượng 5 bóng/ 1m. (đã bao gồm chi phí dây điện, timer, automat, khởi động từ và nhân công lắp đặt hoàn thiện,)</t>
  </si>
  <si>
    <t>Phần dải địa chỉ màu đỏ in địa chỉ Phòng giao dịch</t>
  </si>
  <si>
    <t>Decal 3M Translucent 3630 - 33 red in địa chỉ điểm giao dịch của SeABank. Thông tin địa chỉ do SeABank cung cấp</t>
  </si>
  <si>
    <t>Biển đồng (KT: 0.35 x 0.5 x 0.02) ghi thông tin địa chỉ phòng giao dịch</t>
  </si>
  <si>
    <t>SeABank cung cấp thông tin của biển đồng</t>
  </si>
  <si>
    <t>HỆ THỐNG PCCC</t>
  </si>
  <si>
    <t>Bình bột chữa cháy MFZ4</t>
  </si>
  <si>
    <t>bình</t>
  </si>
  <si>
    <t>Bình CO2 3kg</t>
  </si>
  <si>
    <t>Đầu báo khói độc lập dùng pin, có loa tích hợp</t>
  </si>
  <si>
    <t>Đầu báo khói độc lập gắn trần dùng pin có loa tích hợp GST S-9102; mật độ lắp đặt 20m²/đầu</t>
  </si>
  <si>
    <t>Nút nhấn khẩn cấp</t>
  </si>
  <si>
    <t>Còi báo cháy có tích hợp đèn chớp</t>
  </si>
  <si>
    <t>Đèn chỉ hướng thoát hiểm</t>
  </si>
  <si>
    <t>Đèn chỉ hướng thoát hiểm treo trần có pin dự phòng, sáng khi mất điện</t>
  </si>
  <si>
    <t>Tiêu lệnh chữa cháy / Bảng cấm hút thuốc</t>
  </si>
  <si>
    <t>Bảng tiêu lệnh chữa cháy và biển cấm hút thuốc lắp đặt tại sảnh, vị trí dễ quan sát</t>
  </si>
  <si>
    <t>Nhân công và vật tư lắp đặt</t>
  </si>
  <si>
    <t>Nhân công và vật tư lắp đặt hoàn thiện để hệ thống vận hành đúng chức năng</t>
  </si>
  <si>
    <t>VAT</t>
  </si>
  <si>
    <t>Tổng giá trị dự toán (sau VAT)</t>
  </si>
  <si>
    <t>Trung quốc</t>
  </si>
  <si>
    <t>Tổng cộng</t>
  </si>
  <si>
    <r>
      <t xml:space="preserve">Quầy giao dịch theo thiết kế mới 2018 của SeABank
KT: </t>
    </r>
    <r>
      <rPr>
        <b/>
        <sz val="11"/>
        <rFont val="Times New Roman"/>
        <family val="1"/>
      </rPr>
      <t>1200x800x1100</t>
    </r>
  </si>
  <si>
    <r>
      <t xml:space="preserve">Gỗ MFC phủ melamine vân gỗ sáng màu, mã MFC-MS-2340. Cạnh gỗ dán dây PVC dày 2mm trùng màu. Ngăn kéo sole mở 2 phía, ray trượt Hafele bánh nhựa.
Mã bản vẽ: </t>
    </r>
    <r>
      <rPr>
        <b/>
        <sz val="11"/>
        <rFont val="Times New Roman"/>
        <family val="1"/>
      </rPr>
      <t>A2-2</t>
    </r>
  </si>
  <si>
    <t xml:space="preserve">Thân trên Gỗ MFC phủ melamine vân gỗ sáng màu, mã MFC-MS-2340; thân dưới  là melamine màu trắng .
Cạnh gỗ dán dây PVC dày 2mm trùng màu. Mặt khách hàng ốp đá nhân tạo siêu cứng màu trắng sứ.
Mặt bàn có gắn tấm mica 2 lớp để che lưng màn hình máy tính  . 
Ngăn kéo ray trượt Hafele bánh nhựa, lắp khóa ở ngăn kéo trên cùng. 
 Lắp đèn chiếu sáng chân bàn ánh sáng vàng. Số thứ tự quầy mica 5mm màu đỏ cắt chữ cao 15cm.
Mã bản vẽ: A2-11-1; A2-11-2
</t>
  </si>
  <si>
    <r>
      <t xml:space="preserve">Trên, dưới gỗ  okal, đóng hộp dày 100, hoàn thiện Ván MFC mã 2340; giữa ốp kính cường lực dày 8mm sơn màu đỏ 1 mặt trên mặt gỗ MDF; Logo thương hiệu SeABank và đồng tiền sử dụng mika theo chỉ định; khe hắt sáng trên, dưới ánh sáng vàng
Mã bản vẽ: </t>
    </r>
    <r>
      <rPr>
        <b/>
        <sz val="11"/>
        <rFont val="Times New Roman"/>
        <family val="1"/>
      </rPr>
      <t>A2-9</t>
    </r>
  </si>
  <si>
    <t>Gỗ MFC phủ melamine vân gỗ sáng màu, mã MFC-MS-2340, đóng hộp dày 50mm; phần cánh rộng 700, bản lề mở 1 chiều, có chốt gạt ngang
Mã bản vẽ: A2-1-4</t>
  </si>
  <si>
    <t>Hai Long/Ha Noi bao gồm khung gia cố 
Vách kính lửng chia khu GĐ PGD</t>
  </si>
  <si>
    <r>
      <t xml:space="preserve">CÔNG TRÌNH      : </t>
    </r>
    <r>
      <rPr>
        <b/>
        <sz val="12"/>
        <color rgb="FFFF0000"/>
        <rFont val="Times New Roman"/>
        <family val="1"/>
      </rPr>
      <t>PGD NGUYỄN CÔNG TRỨ</t>
    </r>
  </si>
  <si>
    <r>
      <t xml:space="preserve">ĐỊA ĐIỂM XD      : </t>
    </r>
    <r>
      <rPr>
        <b/>
        <sz val="12"/>
        <color rgb="FFFF0000"/>
        <rFont val="Times New Roman"/>
        <family val="1"/>
      </rPr>
      <t>Tầng 1 - Tòa nhà</t>
    </r>
    <r>
      <rPr>
        <b/>
        <sz val="12"/>
        <rFont val="Times New Roman"/>
        <family val="1"/>
      </rPr>
      <t xml:space="preserve"> </t>
    </r>
    <r>
      <rPr>
        <b/>
        <sz val="12"/>
        <color rgb="FFFF0000"/>
        <rFont val="Times New Roman"/>
        <family val="1"/>
      </rPr>
      <t>77-79 Phó Đức Chính, Ph. Nguyễn Thái Bình, Q. 1, HCM</t>
    </r>
  </si>
  <si>
    <t>mặt Ổ cắm đôi 3 chấu</t>
  </si>
  <si>
    <t xml:space="preserve">Đèn Downlight D=150 bóng Led </t>
  </si>
  <si>
    <t>Philip/ rạng đông. Bóng đèn loại 14w</t>
  </si>
  <si>
    <t>Điều hòa tận dụng, đang hoạt động bình thường.Tháo cả giàn nóng, lạnh và kệ đỡ giàn nóng . Bao gồm nhân công vật dụng tháo và vận chuyển, đảm bảo an toàn, không hỏng hóc, vệ sinh và bơm ga bổ sung
03 máy 2Hp, 01 máy 1Hp</t>
  </si>
  <si>
    <t>Hệ thống mái</t>
  </si>
  <si>
    <t>Bộ logo mika trắng 2mm dán mặt trước ATM (theo thiết kế)</t>
  </si>
  <si>
    <t>Mika 3ly</t>
  </si>
  <si>
    <t>Khắc CNC Bộ chữ "kết nối giá trị cuộc sống" bằng mica trắng</t>
  </si>
  <si>
    <t>Bộ logo biểu tượng chấp nhận thanh toán và số điện thoại callcenter in trên decal ngoài trời</t>
  </si>
  <si>
    <t>Thiết bị điện:</t>
  </si>
  <si>
    <t>Attomat chống giật 20A-30mA.</t>
  </si>
  <si>
    <t>Role Time hẹn giờ bật tắt thiết bị điện.</t>
  </si>
  <si>
    <t>Dây điện 2 x 1.5 mm</t>
  </si>
  <si>
    <t>Cadivi/Trần Phú/Cadisun/Lioa</t>
  </si>
  <si>
    <t>Dây điện 2 x 2.5 mm</t>
  </si>
  <si>
    <t>Ổ cắm 3 chấu 3 lỗ cắm chuyên dùng cho ATM.</t>
  </si>
  <si>
    <t>Cọc tiếp địa Ф16 dài 1200 mạ đồng (bao gồm cả dây nối)</t>
  </si>
  <si>
    <t xml:space="preserve">Sau khi đóng cọc điện áp rò rỉ &lt; 1v và điện trở nối đất &lt; 30Ω) </t>
  </si>
  <si>
    <t>Stt</t>
  </si>
  <si>
    <t xml:space="preserve">Hạng mục nội thất </t>
  </si>
  <si>
    <t>Kích thước</t>
  </si>
  <si>
    <t xml:space="preserve">Số lượng </t>
  </si>
  <si>
    <t>Đơn vị</t>
  </si>
  <si>
    <t>Ghi chú</t>
  </si>
  <si>
    <t>Ghế nhân viên</t>
  </si>
  <si>
    <t>1.4x0.7</t>
  </si>
  <si>
    <t>Máy lạnh 1Hp</t>
  </si>
  <si>
    <t>Két sắt</t>
  </si>
  <si>
    <t>XÁC NHẬN CỦA ĐƠN VỊ SỬ DỤNG</t>
  </si>
  <si>
    <t>(Kèm theo tờ trình số: ……./2020/TT-QLĐTXDML)</t>
  </si>
  <si>
    <t xml:space="preserve">ĐỊA ĐIỂM XD      : </t>
  </si>
  <si>
    <t>Phần điều hòa</t>
  </si>
  <si>
    <t>Phần PCCC</t>
  </si>
  <si>
    <t>Phần ATM</t>
  </si>
  <si>
    <t xml:space="preserve">CỘNG </t>
  </si>
  <si>
    <t>VAT 10%</t>
  </si>
  <si>
    <t xml:space="preserve">Tổng giá trị đầu tư </t>
  </si>
  <si>
    <t>- Đơn giá dự toán chưa bao gồm  chi phí dự phòng phát sinh (10%)</t>
  </si>
  <si>
    <t>F</t>
  </si>
  <si>
    <t>HOÀN TRẢ MẶT BẰNG ĐỊA ĐIỂM CŨ</t>
  </si>
  <si>
    <t xml:space="preserve">Hoàn trả mặt bằng địa điểm cũ- Tạm tính </t>
  </si>
  <si>
    <t xml:space="preserve"> Bao gồm nhân công và vật tư phụ:
- Tháo dỡ vách logo wall, quầy, vách ngăn, bàn ghế cũ..
- Sơn tường dặm vá
- Tháo dỡ biển hiệu cũ
- Vận chuyển phế thải đổ đúng nơi quy định</t>
  </si>
  <si>
    <t>Image wall bằng decal PP</t>
  </si>
  <si>
    <t>Hoàn thiện trên nền Formec tạo phẳng.</t>
  </si>
  <si>
    <t>THỐNG KÊ NỘI THẤT TẬN DỤNG PGD NGUYỄN CÔNG TRỨ</t>
  </si>
  <si>
    <t>Bàn tròn tiếp khách</t>
  </si>
  <si>
    <t>Máy lạnh 2HP</t>
  </si>
  <si>
    <t>Ghế chờ khách hàng</t>
  </si>
  <si>
    <t>Tủ hồ sơ</t>
  </si>
  <si>
    <t>PHẦN CƠ ĐIỆN VÀ ĐIỀU HÒA</t>
  </si>
  <si>
    <t>Phần cơ điện và điều hòa</t>
  </si>
  <si>
    <t xml:space="preserve">Phần biển hiệu </t>
  </si>
  <si>
    <t>Hoàn trả mặt bằng cũ</t>
  </si>
  <si>
    <t>CÔNG TRÌNH      : NGÂN HÀNG TMCP ĐÔNG NAM Á - PGD NGUYỄN CÔNG TRỨ</t>
  </si>
  <si>
    <t>GÓI THẦU             : CẢI TẠO TRỤ SỞ MỚI PGD NGUYỄN CÔNG TRỨ</t>
  </si>
  <si>
    <t>PGD NGUYỄN CÔNG TRỨ</t>
  </si>
  <si>
    <t>G</t>
  </si>
  <si>
    <t xml:space="preserve">Cửa nhôm pháp trắng sữa bao gồm cả bản lề va khóa cửa </t>
  </si>
  <si>
    <t xml:space="preserve">Cửa nhôm </t>
  </si>
  <si>
    <t>Đ.N6</t>
  </si>
  <si>
    <t xml:space="preserve">Aptomat 63A 3 pha </t>
  </si>
  <si>
    <t>c2</t>
  </si>
  <si>
    <t>c3</t>
  </si>
  <si>
    <t>c4</t>
  </si>
  <si>
    <t>d1</t>
  </si>
  <si>
    <t>d2</t>
  </si>
  <si>
    <t>H</t>
  </si>
  <si>
    <t>Tháo dỡ vách nhôm ngăn phòng, vách gỗ, vách nhôm kính hiện trạng</t>
  </si>
  <si>
    <t>Bàn nhân viên</t>
  </si>
  <si>
    <t>Lắp tủ âm tường 6 đường ra</t>
  </si>
  <si>
    <t>CABIN CHUẨN SEABANK</t>
  </si>
  <si>
    <t>C1</t>
  </si>
  <si>
    <t xml:space="preserve">Biển hộp đèn Quảng cáo khung xương sắt hộp, Mặt biển tấm Alumex, Logo, bộ chữ SeABank cắt khắc Mika gắn chìm.  </t>
  </si>
  <si>
    <t>Alumex Alcorest dầy 3mm
Mica đen 3
Sắt hộp mạ kẽm 25x25, 20x40 (dầy 1ly)
Kích thước và màu sắc theo  theo bản vẽ chi tiết.</t>
  </si>
  <si>
    <t>C2</t>
  </si>
  <si>
    <t>Alumex Alcorest 
Mica đen 3 ly
Sắt hộp mạ kẽm 25x25, 20x40 (dầy 1ly)
Kích thước và màu sắc theo bản vẽ chi tiết.</t>
  </si>
  <si>
    <t>II</t>
  </si>
  <si>
    <t>Thân cabin</t>
  </si>
  <si>
    <t>C3</t>
  </si>
  <si>
    <t>Vách quây thân Cabin gồm: Mặt trước, 2 vách hông bên trong, vách bên hông bên ngoài, mặt sau bằng Nhôm Alumech.</t>
  </si>
  <si>
    <t>Alumex Alcorest
Mica đen 3 ly
Sắt hộp mạ kẽm 25x25, 20x40 (dầy 1ly)
Kích thước theo bản vẽ chi tiết.</t>
  </si>
  <si>
    <t>C4</t>
  </si>
  <si>
    <t xml:space="preserve">Vách bên hông Cabin biển quảng cáo khung nhôm đế xập mầu trắng sứ, mặt ngoài mica 3 ly bao gồm.
* 1 mặt in hifi trên decal PP ngoài trời ảnh sản phẩm quảng cáo của SeABank.
* 1 mặt biển tấm Alumech cắt khoét âm bản logo 12 tổ chức thẻ.  </t>
  </si>
  <si>
    <t xml:space="preserve">Lớp trong Alumex, lớp ngoài mica trong 3ly. </t>
  </si>
  <si>
    <t>C5</t>
  </si>
  <si>
    <t>Alumex Alcorest
Sắt hộp 25x25, 20x40 (dầy 1ly)
Kích thước theo bản vẽ chi tiết.</t>
  </si>
  <si>
    <t>III</t>
  </si>
  <si>
    <t>Hệ thống điện</t>
  </si>
  <si>
    <t>C6</t>
  </si>
  <si>
    <t>C7</t>
  </si>
  <si>
    <t>C8</t>
  </si>
  <si>
    <t>Decal PP</t>
  </si>
  <si>
    <t>C9</t>
  </si>
  <si>
    <t>Bộ Sticker dán thân máy ATM</t>
  </si>
  <si>
    <t>Thiết kế theo mẫu.
Decal PP</t>
  </si>
  <si>
    <t>IV</t>
  </si>
  <si>
    <t>C11</t>
  </si>
  <si>
    <t>LS/Sino/ Lioa/Vanlock tương đương.</t>
  </si>
  <si>
    <t>C12</t>
  </si>
  <si>
    <t>National/tương đương</t>
  </si>
  <si>
    <t>C13</t>
  </si>
  <si>
    <t>Bộ đèn Compact soi sáng biển quảng cáo.</t>
  </si>
  <si>
    <t>Công suất 40W, đui sứ.
Rạng Đông/Phillip/Điện Quang</t>
  </si>
  <si>
    <t>C14</t>
  </si>
  <si>
    <t>Đèn Downlight âm trần D100
*Chụp đèn mạ inox
*01 Bóng tiết kiêm điện
*Kính bảo vệ (chất liệu kính phun cát chống nhiệt)</t>
  </si>
  <si>
    <t>Paragon/Duhal/Rạng Đông/ Điện Quang</t>
  </si>
  <si>
    <t>C15</t>
  </si>
  <si>
    <t>C16</t>
  </si>
  <si>
    <t>C17</t>
  </si>
  <si>
    <t>Dây điện 1x1.5</t>
  </si>
  <si>
    <t>B28</t>
  </si>
  <si>
    <t>C19</t>
  </si>
  <si>
    <t>Lioa/Vanlock/Sino/</t>
  </si>
  <si>
    <t>B30</t>
  </si>
  <si>
    <t>Ống ghen luồn dây điện ruột gà.</t>
  </si>
  <si>
    <t>SP/AS/Tiền Phong/VanLock</t>
  </si>
  <si>
    <t>B34</t>
  </si>
  <si>
    <t>Nhân công lắp đặt điện( Lắp đặt đơn giản)</t>
  </si>
  <si>
    <t>Trọn bộ</t>
  </si>
  <si>
    <t>Lắp đặt Pano Quảng cáo sản phẩm tại mặt tiền tầng 1, Kt 7.85x1.4m và 2.8x3m
Kiểm tra kích thước trước khi thi công</t>
  </si>
  <si>
    <t>MT.1</t>
  </si>
  <si>
    <t>- Tủ điện bảo vệ bộ nguồn (gắn sau khối vuông Logo)</t>
  </si>
  <si>
    <t xml:space="preserve"> Bao gồm:
- 01 giám đốc, 05 tủ hồ sơ cũ, 01 bàn tròn tiếp khách, 08 ghế nv.
- Máy in, cây nước, hồ sơ, két sắt…
(theo danh sách thống kê nội thất tận dụng đính kèm)</t>
  </si>
  <si>
    <t>tận dụng toàn bộ điều hòa cũ</t>
  </si>
  <si>
    <t>HT.CC4</t>
  </si>
  <si>
    <t xml:space="preserve">Ốp cột/ tường ngoài trời bằng Alumium </t>
  </si>
  <si>
    <t>Ốp Aluminium Alcorest EV 3002 ngoài trời màu trắng, khung xương sắt hộp 25x25 mm mạ kẽm</t>
  </si>
  <si>
    <t>Ốp mặt tiền Alu ngoài trời trắng sứ</t>
  </si>
  <si>
    <t>- Alcorest mã EV2002;
- bao gồm cả hệ khung sắt hộp mạ kẽm gắn Alu</t>
  </si>
  <si>
    <t>BH.MK.1</t>
  </si>
  <si>
    <t xml:space="preserve">Bộ logo và chữ SeABank </t>
  </si>
  <si>
    <t>BH.MK.2</t>
  </si>
  <si>
    <t>Decal 3M dán lên bộ mica</t>
  </si>
  <si>
    <t>Decal dán lên khối vuông : Decal 3M seri 3630-33
Decal dán lên chữ SeABank : Decal 3M seri 3630-22</t>
  </si>
  <si>
    <t>BH.MK.3</t>
  </si>
  <si>
    <t>Hệ thống chiếu sáng</t>
  </si>
  <si>
    <t>Bóng</t>
  </si>
  <si>
    <t>BH.LED 3</t>
  </si>
  <si>
    <t>Bộ nguồn chuyên dụng</t>
  </si>
  <si>
    <t xml:space="preserve">12V-30A Jinbo Hàn quốc </t>
  </si>
  <si>
    <t>Mica màu trắng dày 3mm uốn nổi 3D cao 5cm.  Kích thước 0.8 * 3.66</t>
  </si>
  <si>
    <t>Bóng led modul outdoor, chủng loại 3 led/ modul, gắn âm bên trong. Dây điện kết nối trọn gói. 1200 bóng/ bộ</t>
  </si>
  <si>
    <t>BH.MK.5</t>
  </si>
  <si>
    <t>Tủ điện/ timer, khởi động từ, attomat</t>
  </si>
  <si>
    <t>National hoặc tương đương . Attomat SINO/LS</t>
  </si>
  <si>
    <t>Đ.C7</t>
  </si>
  <si>
    <t xml:space="preserve">Dây diện nguồn kéo từ Tầng 1 lên tầng 6 </t>
  </si>
  <si>
    <t xml:space="preserve">Trần phú </t>
  </si>
  <si>
    <t xml:space="preserve">Tủ sắt sơn tĩnh điện </t>
  </si>
  <si>
    <t>GIA CỐ HỆ KHUNG THÉP ĐỠ BIỂN TRÊN CAO</t>
  </si>
  <si>
    <t>Hệ khung thép V5, V7 gia cố trên cao - 3 Biển ( Khảo sát thực tế trước khi báo giá )</t>
  </si>
  <si>
    <t>Trọn gói</t>
  </si>
  <si>
    <t>CẤP PHÉP QC</t>
  </si>
  <si>
    <t xml:space="preserve">Xin cấp phép hoặc bảo lãnh treo biển </t>
  </si>
  <si>
    <t xml:space="preserve">Biển </t>
  </si>
  <si>
    <t>MS16</t>
  </si>
  <si>
    <r>
      <t xml:space="preserve">Bàn trưởng phòng 1.6m
KT: 1600x700x750
</t>
    </r>
    <r>
      <rPr>
        <b/>
        <sz val="11"/>
        <color theme="1"/>
        <rFont val="Times New Roman"/>
        <family val="1"/>
      </rPr>
      <t>(Bàn Fami mã CD1600H)</t>
    </r>
  </si>
  <si>
    <t>Bàn Fami gỗ MFC màu PO (vân gỗ sáng màu)
Mã SP: CD1600H</t>
  </si>
  <si>
    <t>Còi báo cháy tích hợp đèn chớp GST C-9401; lắp đặt gần cửa ra vào (bao gồm bộ nguồn 24V)</t>
  </si>
  <si>
    <t xml:space="preserve">Biển LED trên nóc </t>
  </si>
  <si>
    <t xml:space="preserve">Mặt sau, trần dưới, trần trên hộp biển quảng cáo khung xương sắt hộp, sơn chống gỉ, Mặt biển tấm Alumex và ốp trên nóc chống mưa vào máy </t>
  </si>
  <si>
    <t xml:space="preserve">Gia công lắp đặt cửa kỹ thuật phía trên máy ATM để đặt thiết bị </t>
  </si>
  <si>
    <t xml:space="preserve">Vận chuyển đồ thất cũ qua tận dụng địa điểm mới khoãng cách 1km và mang đồ cũ đi lưu kho hoặc tiêu hủy </t>
  </si>
  <si>
    <t>Bạt hiflex in mực ngoài trời hình ảnh quảng cáo sản phẩm SeABank, đằng sau lót tôn lá chống gió dày 0.3 - 0.5 mm. Chi phí bao gồm nhân công và vật tư in ấn + treo lắp pano mới.</t>
  </si>
  <si>
    <t xml:space="preserve">……………, ngày    ….tháng    …năm 2020
Đại diện hợp pháp của nhà thầu 
(Ký, ghi rõ họ tên, chức danh, đóng dấu)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</si>
</sst>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 _₫_-;\-* #,##0\ _₫_-;_-* &quot;-&quot;??\ _₫_-;_-@_-"/>
  </numFmts>
  <fonts count="32">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b/>
      <sz val="11"/>
      <name val="Times New Roman"/>
      <family val="1"/>
    </font>
    <font>
      <sz val="11"/>
      <name val="Times New Roman"/>
      <family val="1"/>
    </font>
    <font>
      <b/>
      <i/>
      <sz val="11"/>
      <name val="Times New Roman"/>
      <family val="1"/>
    </font>
    <font>
      <b/>
      <sz val="18"/>
      <name val="Times New Roman"/>
      <family val="1"/>
    </font>
    <font>
      <sz val="10"/>
      <name val="VNI-Helve"/>
    </font>
    <font>
      <sz val="12"/>
      <name val="宋体"/>
      <charset val="134"/>
    </font>
    <font>
      <sz val="10"/>
      <name val=".VnTime"/>
      <family val="2"/>
    </font>
    <font>
      <i/>
      <sz val="11"/>
      <name val="Times New Roman"/>
      <family val="1"/>
    </font>
    <font>
      <sz val="11"/>
      <color theme="1"/>
      <name val="Calibri"/>
      <family val="2"/>
      <scheme val="minor"/>
    </font>
    <font>
      <sz val="11"/>
      <color theme="1"/>
      <name val="Times New Roman"/>
      <family val="1"/>
    </font>
    <font>
      <sz val="11"/>
      <color rgb="FFFF0000"/>
      <name val="Times New Roman"/>
      <family val="1"/>
    </font>
    <font>
      <i/>
      <sz val="12"/>
      <name val="Times New Roman"/>
      <family val="1"/>
    </font>
    <font>
      <b/>
      <sz val="12"/>
      <color rgb="FFFF0000"/>
      <name val="Times New Roman"/>
      <family val="1"/>
    </font>
    <font>
      <b/>
      <i/>
      <sz val="12"/>
      <name val="Times New Roman"/>
      <family val="1"/>
    </font>
    <font>
      <b/>
      <sz val="11"/>
      <color theme="1"/>
      <name val="Times New Roman"/>
      <family val="1"/>
    </font>
    <font>
      <b/>
      <i/>
      <sz val="11"/>
      <color theme="1"/>
      <name val="Times New Roman"/>
      <family val="1"/>
    </font>
    <font>
      <i/>
      <sz val="11"/>
      <color theme="1"/>
      <name val="Times New Roman"/>
      <family val="1"/>
    </font>
    <font>
      <b/>
      <sz val="10"/>
      <name val="Times New Roman"/>
      <family val="1"/>
    </font>
    <font>
      <b/>
      <sz val="11"/>
      <color theme="1"/>
      <name val="Calibri"/>
      <family val="2"/>
      <scheme val="minor"/>
    </font>
    <font>
      <b/>
      <sz val="20"/>
      <name val="Times New Roman"/>
      <family val="1"/>
    </font>
    <font>
      <b/>
      <sz val="13"/>
      <name val="Times New Roman"/>
      <family val="1"/>
    </font>
    <font>
      <sz val="13"/>
      <name val="Times New Roman"/>
      <family val="1"/>
    </font>
    <font>
      <sz val="11"/>
      <name val="Calibri"/>
      <family val="2"/>
      <scheme val="minor"/>
    </font>
    <font>
      <i/>
      <sz val="11"/>
      <name val="Calibri"/>
      <family val="2"/>
      <scheme val="minor"/>
    </font>
    <font>
      <b/>
      <sz val="11"/>
      <name val="Times New Roman"/>
      <family val="1"/>
      <charset val="163"/>
    </font>
    <font>
      <sz val="11"/>
      <name val="Times New Roman"/>
      <family val="1"/>
      <charset val="163"/>
    </font>
    <font>
      <sz val="11"/>
      <color rgb="FF000000"/>
      <name val="Times New Roman"/>
      <family val="1"/>
      <charset val="163"/>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s>
  <cellStyleXfs count="19">
    <xf numFmtId="0" fontId="0" fillId="0" borderId="0"/>
    <xf numFmtId="0" fontId="3" fillId="0" borderId="0"/>
    <xf numFmtId="43" fontId="13" fillId="0" borderId="0" applyFont="0" applyFill="0" applyBorder="0" applyAlignment="0" applyProtection="0"/>
    <xf numFmtId="43" fontId="10" fillId="0" borderId="0" applyFont="0" applyFill="0" applyBorder="0" applyAlignment="0" applyProtection="0">
      <alignment vertical="center"/>
    </xf>
    <xf numFmtId="43" fontId="13" fillId="0" borderId="0" applyFont="0" applyFill="0" applyBorder="0" applyAlignment="0" applyProtection="0"/>
    <xf numFmtId="0" fontId="11" fillId="0" borderId="0"/>
    <xf numFmtId="0" fontId="10" fillId="0" borderId="0"/>
    <xf numFmtId="0" fontId="13" fillId="0" borderId="0"/>
    <xf numFmtId="0" fontId="1" fillId="0" borderId="0"/>
    <xf numFmtId="0" fontId="3" fillId="0" borderId="0"/>
    <xf numFmtId="0" fontId="9" fillId="0" borderId="0"/>
    <xf numFmtId="0" fontId="3" fillId="0" borderId="0"/>
    <xf numFmtId="0" fontId="2" fillId="0" borderId="0"/>
    <xf numFmtId="0" fontId="3" fillId="0" borderId="0"/>
    <xf numFmtId="0" fontId="3" fillId="0" borderId="0"/>
    <xf numFmtId="0" fontId="13" fillId="0" borderId="0"/>
    <xf numFmtId="0" fontId="13" fillId="0" borderId="0"/>
    <xf numFmtId="9" fontId="10" fillId="0" borderId="0" applyFont="0" applyFill="0" applyBorder="0" applyAlignment="0" applyProtection="0"/>
    <xf numFmtId="0" fontId="1" fillId="0" borderId="0"/>
  </cellStyleXfs>
  <cellXfs count="321">
    <xf numFmtId="0" fontId="0" fillId="0" borderId="0" xfId="0"/>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2" applyNumberFormat="1" applyFont="1" applyFill="1" applyBorder="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11" applyFont="1" applyFill="1" applyAlignment="1">
      <alignment vertical="center" wrapText="1"/>
    </xf>
    <xf numFmtId="0" fontId="6" fillId="0" borderId="0" xfId="11" applyFont="1" applyFill="1" applyAlignment="1">
      <alignment horizontal="left" vertical="center" wrapText="1"/>
    </xf>
    <xf numFmtId="1" fontId="5" fillId="0" borderId="1" xfId="0" applyNumberFormat="1" applyFont="1" applyFill="1" applyBorder="1" applyAlignment="1">
      <alignment horizontal="left" vertical="center" wrapText="1"/>
    </xf>
    <xf numFmtId="1" fontId="6" fillId="0" borderId="1" xfId="10" applyNumberFormat="1" applyFont="1" applyFill="1" applyBorder="1" applyAlignment="1">
      <alignment vertical="center" wrapText="1"/>
    </xf>
    <xf numFmtId="1" fontId="6" fillId="0" borderId="1" xfId="1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9" applyFont="1" applyFill="1" applyBorder="1" applyAlignment="1">
      <alignment horizontal="center" vertical="center" wrapText="1"/>
    </xf>
    <xf numFmtId="0" fontId="5" fillId="0" borderId="0" xfId="11" applyFont="1" applyFill="1" applyAlignment="1">
      <alignment horizontal="left" vertical="center"/>
    </xf>
    <xf numFmtId="164" fontId="6" fillId="0" borderId="0" xfId="2" applyNumberFormat="1" applyFont="1" applyFill="1" applyAlignment="1">
      <alignment vertical="center"/>
    </xf>
    <xf numFmtId="164" fontId="6" fillId="0" borderId="0" xfId="2" applyNumberFormat="1" applyFont="1" applyFill="1" applyAlignment="1">
      <alignment vertical="center" wrapText="1"/>
    </xf>
    <xf numFmtId="0" fontId="5" fillId="0" borderId="0" xfId="5" applyFont="1" applyAlignment="1">
      <alignment horizontal="left" vertical="center"/>
    </xf>
    <xf numFmtId="0" fontId="6" fillId="0" borderId="0" xfId="5" applyFont="1" applyAlignment="1">
      <alignment horizontal="center" vertical="center"/>
    </xf>
    <xf numFmtId="0" fontId="6" fillId="0" borderId="0" xfId="11" applyFont="1" applyFill="1" applyAlignment="1">
      <alignment horizontal="center" vertical="center" wrapText="1"/>
    </xf>
    <xf numFmtId="0" fontId="6" fillId="0" borderId="0" xfId="11" applyFont="1" applyFill="1" applyAlignment="1">
      <alignment horizontal="right" vertical="center" wrapText="1"/>
    </xf>
    <xf numFmtId="164" fontId="6" fillId="0" borderId="1" xfId="3" applyNumberFormat="1" applyFont="1" applyFill="1" applyBorder="1" applyAlignment="1">
      <alignment horizontal="right" vertical="center"/>
    </xf>
    <xf numFmtId="164" fontId="6" fillId="0" borderId="1" xfId="3" applyNumberFormat="1" applyFont="1" applyFill="1" applyBorder="1" applyAlignment="1">
      <alignment horizontal="right" vertical="center" wrapText="1"/>
    </xf>
    <xf numFmtId="0" fontId="6" fillId="0" borderId="0" xfId="0" applyFont="1" applyFill="1" applyAlignment="1">
      <alignment horizontal="right" vertical="center"/>
    </xf>
    <xf numFmtId="164" fontId="5" fillId="0" borderId="1" xfId="2" applyNumberFormat="1" applyFont="1" applyFill="1" applyBorder="1" applyAlignment="1">
      <alignment vertical="center"/>
    </xf>
    <xf numFmtId="0" fontId="6" fillId="0" borderId="1" xfId="0" quotePrefix="1" applyFont="1" applyFill="1" applyBorder="1" applyAlignment="1">
      <alignment horizontal="left" vertical="center" wrapText="1"/>
    </xf>
    <xf numFmtId="0" fontId="4" fillId="0" borderId="0" xfId="8" applyFont="1" applyFill="1" applyAlignment="1">
      <alignment horizontal="center" vertical="center" wrapText="1"/>
    </xf>
    <xf numFmtId="0" fontId="4" fillId="0" borderId="0" xfId="8" applyFont="1" applyFill="1" applyAlignment="1">
      <alignment horizontal="left" vertical="center" wrapText="1" readingOrder="1"/>
    </xf>
    <xf numFmtId="0" fontId="4" fillId="0" borderId="0" xfId="0" applyFont="1" applyFill="1" applyAlignment="1">
      <alignment horizontal="left" vertical="center" wrapText="1"/>
    </xf>
    <xf numFmtId="0" fontId="4" fillId="0" borderId="0" xfId="11" applyFont="1" applyFill="1" applyAlignment="1">
      <alignment horizontal="left" vertical="center" wrapText="1"/>
    </xf>
    <xf numFmtId="164" fontId="4" fillId="0" borderId="0" xfId="2" applyNumberFormat="1" applyFont="1" applyFill="1" applyAlignment="1">
      <alignment horizontal="center" vertical="center" wrapText="1"/>
    </xf>
    <xf numFmtId="164" fontId="6" fillId="0" borderId="0" xfId="2" applyNumberFormat="1" applyFont="1" applyFill="1" applyAlignment="1">
      <alignment horizontal="right" vertical="center" wrapText="1"/>
    </xf>
    <xf numFmtId="164" fontId="6" fillId="0" borderId="0" xfId="2" applyNumberFormat="1" applyFont="1" applyFill="1" applyAlignment="1">
      <alignment horizontal="right" vertical="center"/>
    </xf>
    <xf numFmtId="164" fontId="6" fillId="0" borderId="1" xfId="3" applyNumberFormat="1" applyFont="1" applyFill="1" applyBorder="1" applyAlignment="1">
      <alignment horizontal="center" vertical="center" wrapText="1"/>
    </xf>
    <xf numFmtId="164" fontId="6" fillId="0" borderId="1" xfId="3" applyNumberFormat="1" applyFont="1" applyFill="1" applyBorder="1" applyAlignment="1">
      <alignment vertical="center" wrapText="1"/>
    </xf>
    <xf numFmtId="164" fontId="6" fillId="0" borderId="1" xfId="3" applyNumberFormat="1" applyFont="1" applyFill="1" applyBorder="1" applyAlignment="1">
      <alignment vertical="center"/>
    </xf>
    <xf numFmtId="43" fontId="12" fillId="0" borderId="0" xfId="2" applyNumberFormat="1" applyFont="1" applyFill="1" applyAlignment="1">
      <alignment horizontal="right" vertical="center"/>
    </xf>
    <xf numFmtId="1"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wrapText="1"/>
    </xf>
    <xf numFmtId="1" fontId="5" fillId="0" borderId="1" xfId="1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43" fontId="12" fillId="0" borderId="1" xfId="2" applyFont="1" applyFill="1" applyBorder="1" applyAlignment="1">
      <alignment horizontal="right" vertical="center" wrapText="1"/>
    </xf>
    <xf numFmtId="0" fontId="6" fillId="0" borderId="0" xfId="11" applyFont="1" applyFill="1" applyAlignment="1">
      <alignment vertical="center"/>
    </xf>
    <xf numFmtId="0" fontId="5" fillId="0" borderId="1" xfId="0" applyFont="1" applyFill="1" applyBorder="1" applyAlignment="1">
      <alignment horizontal="center" vertical="center" wrapText="1"/>
    </xf>
    <xf numFmtId="1" fontId="7" fillId="0" borderId="1" xfId="10" applyNumberFormat="1" applyFont="1" applyFill="1" applyBorder="1" applyAlignment="1">
      <alignment horizontal="center" vertical="center"/>
    </xf>
    <xf numFmtId="0" fontId="5" fillId="0" borderId="0" xfId="5" applyFont="1" applyFill="1" applyAlignment="1">
      <alignment horizontal="left" vertical="center"/>
    </xf>
    <xf numFmtId="0" fontId="5" fillId="0" borderId="0" xfId="5" applyFont="1" applyFill="1" applyAlignment="1">
      <alignment horizontal="center" vertical="center"/>
    </xf>
    <xf numFmtId="0" fontId="6" fillId="0" borderId="0" xfId="5" applyFont="1" applyFill="1" applyAlignment="1">
      <alignment horizontal="left" vertical="center"/>
    </xf>
    <xf numFmtId="0" fontId="6" fillId="0" borderId="0" xfId="5" applyFont="1" applyFill="1" applyAlignment="1">
      <alignment horizontal="center" vertical="center"/>
    </xf>
    <xf numFmtId="0" fontId="6" fillId="0" borderId="0" xfId="5" quotePrefix="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164" fontId="6" fillId="0" borderId="0" xfId="2" applyNumberFormat="1" applyFont="1" applyFill="1" applyAlignment="1">
      <alignment horizontal="left" vertical="center" wrapText="1"/>
    </xf>
    <xf numFmtId="0" fontId="2" fillId="0" borderId="0" xfId="6" applyFont="1" applyFill="1" applyAlignment="1">
      <alignment vertical="center"/>
    </xf>
    <xf numFmtId="43" fontId="12" fillId="0" borderId="0" xfId="2" applyFont="1" applyFill="1" applyAlignment="1">
      <alignment horizontal="right" vertical="center" wrapText="1"/>
    </xf>
    <xf numFmtId="0" fontId="15" fillId="0" borderId="0" xfId="0" applyFont="1" applyFill="1" applyAlignment="1">
      <alignment vertical="center" wrapText="1"/>
    </xf>
    <xf numFmtId="0" fontId="15" fillId="0" borderId="0" xfId="11" applyFont="1" applyFill="1" applyAlignment="1">
      <alignment vertical="center" wrapText="1"/>
    </xf>
    <xf numFmtId="0" fontId="12" fillId="0" borderId="0" xfId="6" applyFont="1" applyFill="1" applyAlignment="1">
      <alignment vertical="center"/>
    </xf>
    <xf numFmtId="0" fontId="12" fillId="4" borderId="6" xfId="6" applyFont="1" applyFill="1" applyBorder="1" applyAlignment="1">
      <alignment vertical="center"/>
    </xf>
    <xf numFmtId="0" fontId="4" fillId="2" borderId="1" xfId="6" applyFont="1" applyFill="1" applyBorder="1" applyAlignment="1">
      <alignment horizontal="left" vertical="center" wrapText="1"/>
    </xf>
    <xf numFmtId="0" fontId="2" fillId="0" borderId="0" xfId="5" applyFont="1" applyFill="1" applyAlignment="1">
      <alignment vertical="center"/>
    </xf>
    <xf numFmtId="0" fontId="2" fillId="0" borderId="0" xfId="5" applyFont="1" applyFill="1" applyAlignment="1">
      <alignment horizontal="center" vertical="center"/>
    </xf>
    <xf numFmtId="0" fontId="4" fillId="0" borderId="0" xfId="6" applyFont="1" applyFill="1" applyAlignment="1">
      <alignment horizontal="center" vertical="center"/>
    </xf>
    <xf numFmtId="0" fontId="2" fillId="0" borderId="0" xfId="6" applyFont="1" applyFill="1" applyAlignment="1">
      <alignment horizontal="center" vertical="center"/>
    </xf>
    <xf numFmtId="0" fontId="4" fillId="0" borderId="1" xfId="6" applyFont="1" applyFill="1" applyBorder="1" applyAlignment="1">
      <alignment horizontal="left" vertical="center" wrapText="1"/>
    </xf>
    <xf numFmtId="43" fontId="12" fillId="0" borderId="1" xfId="2" applyNumberFormat="1" applyFont="1" applyFill="1" applyBorder="1" applyAlignment="1">
      <alignment horizontal="center" vertical="center" wrapText="1"/>
    </xf>
    <xf numFmtId="43" fontId="12" fillId="0" borderId="1" xfId="2" applyFont="1" applyFill="1" applyBorder="1" applyAlignment="1">
      <alignment horizontal="center" vertical="center" wrapText="1"/>
    </xf>
    <xf numFmtId="0" fontId="16" fillId="0" borderId="1" xfId="6" applyFont="1" applyFill="1" applyBorder="1" applyAlignment="1">
      <alignment horizontal="left" vertical="center" wrapText="1"/>
    </xf>
    <xf numFmtId="164" fontId="4" fillId="0" borderId="1" xfId="3" applyNumberFormat="1" applyFont="1" applyFill="1" applyBorder="1" applyAlignment="1">
      <alignment horizontal="right" vertical="center"/>
    </xf>
    <xf numFmtId="1" fontId="6" fillId="0" borderId="1" xfId="10" applyNumberFormat="1" applyFont="1" applyFill="1" applyBorder="1" applyAlignment="1">
      <alignment horizontal="center" vertical="center" wrapText="1"/>
    </xf>
    <xf numFmtId="1" fontId="7" fillId="0" borderId="2" xfId="0" applyNumberFormat="1" applyFont="1" applyFill="1" applyBorder="1" applyAlignment="1">
      <alignment horizontal="left" vertical="center"/>
    </xf>
    <xf numFmtId="1" fontId="6" fillId="0" borderId="1" xfId="0" quotePrefix="1" applyNumberFormat="1" applyFont="1" applyFill="1" applyBorder="1" applyAlignment="1">
      <alignment horizontal="center" vertical="center" wrapText="1"/>
    </xf>
    <xf numFmtId="1" fontId="6" fillId="4" borderId="1" xfId="10" applyNumberFormat="1" applyFont="1" applyFill="1" applyBorder="1" applyAlignment="1">
      <alignment vertical="center" wrapText="1"/>
    </xf>
    <xf numFmtId="0" fontId="6" fillId="4"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xf numFmtId="0" fontId="6" fillId="0" borderId="1" xfId="0" applyFont="1" applyFill="1" applyBorder="1" applyAlignment="1">
      <alignment vertical="center"/>
    </xf>
    <xf numFmtId="0" fontId="7" fillId="0" borderId="1" xfId="0" applyFont="1" applyFill="1" applyBorder="1" applyAlignment="1">
      <alignment vertical="center"/>
    </xf>
    <xf numFmtId="0" fontId="5" fillId="0" borderId="1" xfId="0" applyFont="1" applyFill="1" applyBorder="1" applyAlignment="1">
      <alignment vertical="center"/>
    </xf>
    <xf numFmtId="3" fontId="6" fillId="0" borderId="1" xfId="0" applyNumberFormat="1" applyFont="1" applyFill="1" applyBorder="1" applyAlignment="1">
      <alignment horizontal="left" vertical="center" wrapText="1"/>
    </xf>
    <xf numFmtId="1" fontId="5" fillId="4" borderId="1" xfId="0" applyNumberFormat="1" applyFont="1" applyFill="1" applyBorder="1" applyAlignment="1">
      <alignment horizontal="left" vertical="center" wrapText="1"/>
    </xf>
    <xf numFmtId="43" fontId="18" fillId="0" borderId="0" xfId="2" applyFont="1" applyFill="1" applyAlignment="1">
      <alignment horizontal="center" vertical="center" wrapText="1"/>
    </xf>
    <xf numFmtId="43" fontId="12" fillId="0" borderId="0" xfId="2" applyFont="1" applyFill="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top"/>
    </xf>
    <xf numFmtId="1" fontId="5" fillId="0" borderId="2" xfId="0" applyNumberFormat="1" applyFont="1" applyFill="1" applyBorder="1" applyAlignment="1">
      <alignment horizontal="left" vertical="center"/>
    </xf>
    <xf numFmtId="1" fontId="5" fillId="0" borderId="4"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1" fontId="5" fillId="0" borderId="2" xfId="0" applyNumberFormat="1" applyFont="1" applyFill="1" applyBorder="1" applyAlignment="1">
      <alignment horizontal="left" vertical="center" wrapText="1"/>
    </xf>
    <xf numFmtId="43" fontId="7" fillId="0" borderId="1" xfId="2" applyFont="1" applyFill="1" applyBorder="1" applyAlignment="1">
      <alignment horizontal="right" vertical="center" wrapText="1"/>
    </xf>
    <xf numFmtId="164" fontId="5" fillId="0" borderId="1" xfId="2" applyNumberFormat="1" applyFont="1" applyFill="1" applyBorder="1" applyAlignment="1">
      <alignment horizontal="right" vertical="center"/>
    </xf>
    <xf numFmtId="0" fontId="7" fillId="0" borderId="1" xfId="0" applyFont="1" applyFill="1" applyBorder="1" applyAlignment="1">
      <alignment horizontal="left" vertical="center"/>
    </xf>
    <xf numFmtId="1" fontId="7" fillId="0" borderId="1" xfId="0" applyNumberFormat="1" applyFont="1" applyFill="1" applyBorder="1" applyAlignment="1">
      <alignment horizontal="center" vertical="center" wrapText="1"/>
    </xf>
    <xf numFmtId="1" fontId="7" fillId="0" borderId="1" xfId="10" applyNumberFormat="1" applyFont="1" applyFill="1" applyBorder="1" applyAlignment="1">
      <alignment vertical="center"/>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164" fontId="5" fillId="0" borderId="1" xfId="3" applyNumberFormat="1" applyFont="1" applyFill="1" applyBorder="1" applyAlignment="1">
      <alignment vertical="center"/>
    </xf>
    <xf numFmtId="1" fontId="5" fillId="0" borderId="1" xfId="10" applyNumberFormat="1"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64" fontId="7" fillId="0" borderId="1" xfId="3" applyNumberFormat="1" applyFont="1" applyFill="1" applyBorder="1" applyAlignment="1">
      <alignment vertical="center"/>
    </xf>
    <xf numFmtId="164" fontId="6" fillId="0" borderId="1" xfId="2" applyNumberFormat="1" applyFont="1" applyFill="1" applyBorder="1" applyAlignment="1">
      <alignment vertical="center" wrapText="1"/>
    </xf>
    <xf numFmtId="0" fontId="19"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164" fontId="14" fillId="0" borderId="1" xfId="2" applyNumberFormat="1" applyFont="1" applyFill="1" applyBorder="1" applyAlignment="1">
      <alignment horizontal="center" vertical="center"/>
    </xf>
    <xf numFmtId="0" fontId="20" fillId="0" borderId="2" xfId="0" applyFont="1" applyFill="1" applyBorder="1" applyAlignment="1">
      <alignment horizontal="left" vertical="center"/>
    </xf>
    <xf numFmtId="0" fontId="14" fillId="0" borderId="4" xfId="0" applyFont="1" applyFill="1" applyBorder="1" applyAlignment="1">
      <alignment horizontal="justify" vertical="center" wrapText="1"/>
    </xf>
    <xf numFmtId="3" fontId="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5" fillId="5"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43" fontId="12" fillId="5" borderId="1" xfId="2" applyFont="1" applyFill="1" applyBorder="1" applyAlignment="1">
      <alignment horizontal="right" vertical="center" wrapText="1"/>
    </xf>
    <xf numFmtId="164" fontId="6" fillId="5" borderId="1" xfId="2" applyNumberFormat="1" applyFont="1" applyFill="1" applyBorder="1" applyAlignment="1">
      <alignment horizontal="right" vertical="center" wrapText="1"/>
    </xf>
    <xf numFmtId="43" fontId="6" fillId="0" borderId="1" xfId="2" applyFont="1" applyFill="1" applyBorder="1" applyAlignment="1">
      <alignment horizontal="center" vertical="center" wrapText="1"/>
    </xf>
    <xf numFmtId="164" fontId="14" fillId="0" borderId="1" xfId="2" applyNumberFormat="1" applyFont="1" applyBorder="1" applyAlignment="1">
      <alignment vertical="center" wrapText="1"/>
    </xf>
    <xf numFmtId="165" fontId="14" fillId="0" borderId="1" xfId="2" applyNumberFormat="1" applyFont="1" applyBorder="1" applyAlignment="1">
      <alignment vertical="center" wrapText="1"/>
    </xf>
    <xf numFmtId="1" fontId="22"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right" vertical="center" wrapText="1"/>
    </xf>
    <xf numFmtId="0" fontId="6" fillId="0" borderId="1" xfId="0" applyFont="1" applyFill="1" applyBorder="1" applyAlignment="1">
      <alignment horizontal="justify" vertical="center" wrapText="1"/>
    </xf>
    <xf numFmtId="3" fontId="6" fillId="0" borderId="1" xfId="0" applyNumberFormat="1" applyFont="1" applyFill="1" applyBorder="1" applyAlignment="1">
      <alignment vertical="center" wrapText="1"/>
    </xf>
    <xf numFmtId="1" fontId="5" fillId="0" borderId="1" xfId="6" applyNumberFormat="1" applyFont="1" applyFill="1" applyBorder="1" applyAlignment="1">
      <alignment horizontal="left" vertical="center" wrapText="1"/>
    </xf>
    <xf numFmtId="0" fontId="6" fillId="0" borderId="1" xfId="14" applyFont="1" applyFill="1" applyBorder="1" applyAlignment="1">
      <alignment horizontal="justify" vertical="center" wrapText="1"/>
    </xf>
    <xf numFmtId="0" fontId="6" fillId="0" borderId="1" xfId="14" quotePrefix="1" applyFont="1" applyFill="1" applyBorder="1" applyAlignment="1">
      <alignment vertical="center" wrapText="1"/>
    </xf>
    <xf numFmtId="0" fontId="6" fillId="0" borderId="1" xfId="14" applyFont="1" applyFill="1" applyBorder="1" applyAlignment="1">
      <alignment horizontal="center" vertical="center" wrapText="1"/>
    </xf>
    <xf numFmtId="3" fontId="6" fillId="0" borderId="1" xfId="14" applyNumberFormat="1" applyFont="1" applyFill="1" applyBorder="1" applyAlignment="1">
      <alignment horizontal="right" vertical="center" wrapText="1"/>
    </xf>
    <xf numFmtId="164" fontId="6" fillId="0" borderId="1" xfId="2" applyNumberFormat="1" applyFont="1" applyFill="1" applyBorder="1" applyAlignment="1">
      <alignment horizontal="center" vertical="center"/>
    </xf>
    <xf numFmtId="43" fontId="6" fillId="0" borderId="1" xfId="2" applyFont="1" applyFill="1" applyBorder="1" applyAlignment="1">
      <alignment horizontal="center" vertical="center"/>
    </xf>
    <xf numFmtId="43" fontId="6" fillId="4" borderId="1" xfId="2" applyFont="1" applyFill="1" applyBorder="1" applyAlignment="1">
      <alignment horizontal="center" vertical="center" wrapText="1"/>
    </xf>
    <xf numFmtId="0" fontId="6" fillId="4" borderId="0" xfId="0" applyFont="1" applyFill="1" applyAlignment="1">
      <alignment vertical="center"/>
    </xf>
    <xf numFmtId="1" fontId="5" fillId="4" borderId="7" xfId="10" applyNumberFormat="1" applyFont="1" applyFill="1" applyBorder="1" applyAlignment="1">
      <alignment horizontal="center" vertical="center"/>
    </xf>
    <xf numFmtId="164" fontId="6" fillId="4" borderId="1" xfId="3" applyNumberFormat="1" applyFont="1" applyFill="1" applyBorder="1" applyAlignment="1">
      <alignment horizontal="right" vertical="center"/>
    </xf>
    <xf numFmtId="164" fontId="5" fillId="4" borderId="1" xfId="2" applyNumberFormat="1" applyFont="1" applyFill="1" applyBorder="1" applyAlignment="1">
      <alignment horizontal="center" vertical="center" wrapText="1"/>
    </xf>
    <xf numFmtId="164" fontId="6" fillId="4" borderId="1" xfId="0" applyNumberFormat="1" applyFont="1" applyFill="1" applyBorder="1" applyAlignment="1">
      <alignment vertical="center"/>
    </xf>
    <xf numFmtId="0" fontId="0" fillId="0" borderId="0" xfId="0" applyAlignment="1">
      <alignment horizontal="center"/>
    </xf>
    <xf numFmtId="0" fontId="23" fillId="0" borderId="1" xfId="0" applyFont="1" applyBorder="1" applyAlignment="1">
      <alignment horizontal="center"/>
    </xf>
    <xf numFmtId="0" fontId="23" fillId="0" borderId="1" xfId="0" applyFont="1" applyBorder="1"/>
    <xf numFmtId="0" fontId="0" fillId="0" borderId="1" xfId="0" applyBorder="1" applyAlignment="1">
      <alignment horizontal="center"/>
    </xf>
    <xf numFmtId="0" fontId="0" fillId="0" borderId="1" xfId="0" applyBorder="1"/>
    <xf numFmtId="0" fontId="0" fillId="0" borderId="1" xfId="0" applyFill="1" applyBorder="1" applyAlignment="1">
      <alignment horizontal="center"/>
    </xf>
    <xf numFmtId="0" fontId="0" fillId="0" borderId="1" xfId="0" applyBorder="1" applyAlignment="1"/>
    <xf numFmtId="0" fontId="0" fillId="0" borderId="1" xfId="0" applyFill="1" applyBorder="1"/>
    <xf numFmtId="0" fontId="14" fillId="0" borderId="1" xfId="0" applyFont="1" applyFill="1" applyBorder="1"/>
    <xf numFmtId="0" fontId="14" fillId="0" borderId="1" xfId="0" applyFont="1" applyBorder="1" applyAlignment="1">
      <alignment horizontal="center"/>
    </xf>
    <xf numFmtId="0" fontId="14" fillId="0" borderId="1" xfId="0" applyFont="1" applyFill="1" applyBorder="1" applyAlignment="1">
      <alignment horizontal="center"/>
    </xf>
    <xf numFmtId="0" fontId="14" fillId="0" borderId="0" xfId="0" applyFont="1" applyFill="1" applyBorder="1" applyAlignment="1">
      <alignment horizontal="center"/>
    </xf>
    <xf numFmtId="0" fontId="14" fillId="0" borderId="0" xfId="0" applyFont="1" applyFill="1" applyBorder="1"/>
    <xf numFmtId="0" fontId="14" fillId="0" borderId="0" xfId="0" applyFont="1" applyBorder="1" applyAlignment="1">
      <alignment horizontal="center"/>
    </xf>
    <xf numFmtId="0" fontId="14" fillId="0" borderId="0" xfId="0" applyFont="1" applyBorder="1"/>
    <xf numFmtId="0" fontId="23" fillId="0" borderId="0" xfId="0" applyFont="1" applyBorder="1"/>
    <xf numFmtId="0" fontId="0" fillId="0" borderId="0" xfId="0" applyFill="1" applyBorder="1" applyAlignment="1">
      <alignment horizontal="center"/>
    </xf>
    <xf numFmtId="0" fontId="23" fillId="0" borderId="0" xfId="0" applyFont="1"/>
    <xf numFmtId="0" fontId="5" fillId="4" borderId="0" xfId="0" applyFont="1" applyFill="1" applyBorder="1" applyAlignment="1" applyProtection="1">
      <alignment vertical="center" wrapText="1"/>
      <protection hidden="1"/>
    </xf>
    <xf numFmtId="0" fontId="25" fillId="0" borderId="0" xfId="0" applyFont="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5" fillId="0" borderId="0" xfId="11" applyFont="1" applyFill="1" applyAlignment="1">
      <alignment vertical="center"/>
    </xf>
    <xf numFmtId="0" fontId="26" fillId="0" borderId="0" xfId="11" applyFont="1" applyFill="1" applyAlignment="1">
      <alignment vertical="center"/>
    </xf>
    <xf numFmtId="0" fontId="26" fillId="0" borderId="0" xfId="6" applyFont="1" applyFill="1" applyAlignment="1">
      <alignment vertical="center"/>
    </xf>
    <xf numFmtId="0" fontId="4" fillId="5" borderId="9" xfId="6" applyFont="1" applyFill="1" applyBorder="1" applyAlignment="1">
      <alignment horizontal="center" vertical="center" wrapText="1"/>
    </xf>
    <xf numFmtId="0" fontId="4" fillId="5" borderId="10" xfId="6" applyFont="1" applyFill="1" applyBorder="1" applyAlignment="1">
      <alignment horizontal="center" vertical="center" wrapText="1"/>
    </xf>
    <xf numFmtId="0" fontId="4" fillId="5" borderId="11" xfId="6" applyFont="1" applyFill="1" applyBorder="1" applyAlignment="1">
      <alignment horizontal="center" vertical="center" wrapText="1"/>
    </xf>
    <xf numFmtId="0" fontId="4" fillId="0" borderId="7" xfId="6" applyFont="1" applyFill="1" applyBorder="1" applyAlignment="1">
      <alignment horizontal="center" vertical="center" wrapText="1"/>
    </xf>
    <xf numFmtId="164" fontId="16" fillId="0" borderId="12" xfId="3" applyNumberFormat="1" applyFont="1" applyFill="1" applyBorder="1" applyAlignment="1">
      <alignment horizontal="left" vertical="center"/>
    </xf>
    <xf numFmtId="164" fontId="12" fillId="4" borderId="6" xfId="2" applyNumberFormat="1" applyFont="1" applyFill="1" applyBorder="1" applyAlignment="1">
      <alignment vertical="center"/>
    </xf>
    <xf numFmtId="0" fontId="16" fillId="0" borderId="7" xfId="6" applyFont="1" applyFill="1" applyBorder="1" applyAlignment="1">
      <alignment horizontal="center" vertical="center" wrapText="1"/>
    </xf>
    <xf numFmtId="164" fontId="16" fillId="0" borderId="1" xfId="2" applyNumberFormat="1" applyFont="1" applyFill="1" applyBorder="1" applyAlignment="1">
      <alignment vertical="center"/>
    </xf>
    <xf numFmtId="164" fontId="16" fillId="0" borderId="1" xfId="2" applyNumberFormat="1" applyFont="1" applyFill="1" applyBorder="1" applyAlignment="1">
      <alignment horizontal="right" vertical="center"/>
    </xf>
    <xf numFmtId="0" fontId="16" fillId="0" borderId="1" xfId="6" applyFont="1" applyFill="1" applyBorder="1" applyAlignment="1">
      <alignment vertical="center" wrapText="1"/>
    </xf>
    <xf numFmtId="0" fontId="18" fillId="0" borderId="1" xfId="6" applyFont="1" applyFill="1" applyBorder="1" applyAlignment="1">
      <alignment horizontal="center" vertical="center"/>
    </xf>
    <xf numFmtId="3" fontId="2" fillId="0" borderId="0" xfId="6" applyNumberFormat="1" applyFont="1" applyFill="1" applyAlignment="1">
      <alignment vertical="center"/>
    </xf>
    <xf numFmtId="1" fontId="2" fillId="0" borderId="0" xfId="6" applyNumberFormat="1" applyFont="1" applyFill="1" applyAlignment="1">
      <alignment vertical="center"/>
    </xf>
    <xf numFmtId="164" fontId="4" fillId="2" borderId="1" xfId="2" applyNumberFormat="1" applyFont="1" applyFill="1" applyBorder="1" applyAlignment="1">
      <alignment vertical="center" wrapText="1"/>
    </xf>
    <xf numFmtId="3" fontId="4" fillId="2" borderId="12" xfId="6" applyNumberFormat="1" applyFont="1" applyFill="1" applyBorder="1" applyAlignment="1">
      <alignment horizontal="left" vertical="center" wrapText="1"/>
    </xf>
    <xf numFmtId="164" fontId="2" fillId="0" borderId="6" xfId="2" applyNumberFormat="1" applyFont="1" applyFill="1" applyBorder="1" applyAlignment="1">
      <alignment vertical="center"/>
    </xf>
    <xf numFmtId="0" fontId="4" fillId="2" borderId="13" xfId="6" applyFont="1" applyFill="1" applyBorder="1" applyAlignment="1">
      <alignment horizontal="left" vertical="center" wrapText="1"/>
    </xf>
    <xf numFmtId="164" fontId="4" fillId="2" borderId="13" xfId="2" applyNumberFormat="1" applyFont="1" applyFill="1" applyBorder="1" applyAlignment="1">
      <alignment vertical="center" wrapText="1"/>
    </xf>
    <xf numFmtId="3" fontId="4" fillId="2" borderId="14" xfId="6" applyNumberFormat="1" applyFont="1" applyFill="1" applyBorder="1" applyAlignment="1">
      <alignment horizontal="left" vertical="center" wrapText="1"/>
    </xf>
    <xf numFmtId="164" fontId="2" fillId="0" borderId="0" xfId="2" applyNumberFormat="1" applyFont="1" applyFill="1" applyAlignment="1">
      <alignment vertical="center"/>
    </xf>
    <xf numFmtId="164" fontId="2" fillId="0" borderId="0" xfId="2" applyNumberFormat="1" applyFont="1" applyFill="1" applyBorder="1" applyAlignment="1">
      <alignment vertical="center"/>
    </xf>
    <xf numFmtId="0" fontId="4" fillId="2" borderId="1" xfId="6" applyFont="1" applyFill="1" applyBorder="1" applyAlignment="1">
      <alignment horizontal="left" vertical="center"/>
    </xf>
    <xf numFmtId="164" fontId="18" fillId="2" borderId="1" xfId="2" applyNumberFormat="1" applyFont="1" applyFill="1" applyBorder="1" applyAlignment="1">
      <alignment horizontal="right" vertical="center"/>
    </xf>
    <xf numFmtId="3" fontId="17" fillId="2" borderId="14" xfId="6" applyNumberFormat="1" applyFont="1" applyFill="1" applyBorder="1" applyAlignment="1">
      <alignment horizontal="left" vertical="center" wrapText="1"/>
    </xf>
    <xf numFmtId="0" fontId="5" fillId="0" borderId="0" xfId="5" applyFont="1" applyAlignment="1">
      <alignment horizontal="center" vertical="center"/>
    </xf>
    <xf numFmtId="0" fontId="6" fillId="0" borderId="0" xfId="5" applyFont="1" applyAlignment="1">
      <alignment vertical="center"/>
    </xf>
    <xf numFmtId="164" fontId="6" fillId="0" borderId="0" xfId="2" quotePrefix="1" applyNumberFormat="1" applyFont="1" applyAlignment="1">
      <alignment horizontal="left" vertical="center" wrapText="1"/>
    </xf>
    <xf numFmtId="0" fontId="6" fillId="0" borderId="0" xfId="5" quotePrefix="1" applyFont="1" applyAlignment="1">
      <alignment horizontal="left" vertical="center"/>
    </xf>
    <xf numFmtId="0" fontId="6" fillId="0" borderId="0" xfId="5" quotePrefix="1" applyFont="1" applyAlignment="1">
      <alignment horizontal="left" vertical="center" wrapText="1"/>
    </xf>
    <xf numFmtId="0" fontId="6" fillId="0" borderId="0" xfId="5" quotePrefix="1" applyFont="1" applyAlignment="1">
      <alignment vertical="center" wrapText="1"/>
    </xf>
    <xf numFmtId="43" fontId="12" fillId="0" borderId="0" xfId="2" quotePrefix="1" applyNumberFormat="1" applyFont="1" applyAlignment="1">
      <alignment horizontal="right" vertical="center" wrapText="1"/>
    </xf>
    <xf numFmtId="164" fontId="27" fillId="0" borderId="0" xfId="2" applyNumberFormat="1"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vertical="center" wrapText="1"/>
    </xf>
    <xf numFmtId="43" fontId="28" fillId="0" borderId="0" xfId="2" applyNumberFormat="1" applyFont="1" applyAlignment="1">
      <alignment horizontal="right" vertical="center" wrapText="1"/>
    </xf>
    <xf numFmtId="0" fontId="14" fillId="0" borderId="1" xfId="0" applyFont="1" applyFill="1" applyBorder="1" applyAlignment="1">
      <alignment vertical="center" wrapText="1"/>
    </xf>
    <xf numFmtId="43" fontId="6" fillId="0" borderId="1" xfId="2" applyNumberFormat="1" applyFont="1" applyFill="1" applyBorder="1" applyAlignment="1">
      <alignment horizontal="center" vertical="center" wrapText="1"/>
    </xf>
    <xf numFmtId="165" fontId="14" fillId="0" borderId="1" xfId="2" applyNumberFormat="1" applyFont="1" applyFill="1" applyBorder="1" applyAlignment="1">
      <alignment vertical="center" wrapText="1"/>
    </xf>
    <xf numFmtId="0" fontId="5" fillId="6" borderId="1" xfId="9" applyFont="1" applyFill="1" applyBorder="1" applyAlignment="1">
      <alignment horizontal="center" vertical="center" wrapText="1"/>
    </xf>
    <xf numFmtId="1" fontId="5" fillId="6" borderId="1" xfId="0" applyNumberFormat="1" applyFont="1" applyFill="1" applyBorder="1" applyAlignment="1">
      <alignment horizontal="left" vertical="center"/>
    </xf>
    <xf numFmtId="0" fontId="14" fillId="6" borderId="1" xfId="0" applyFont="1" applyFill="1" applyBorder="1" applyAlignment="1">
      <alignment vertical="center" wrapText="1"/>
    </xf>
    <xf numFmtId="0" fontId="6" fillId="6" borderId="1" xfId="0" applyFont="1" applyFill="1" applyBorder="1" applyAlignment="1">
      <alignment horizontal="center" vertical="center" wrapText="1"/>
    </xf>
    <xf numFmtId="43" fontId="6" fillId="6" borderId="1" xfId="2" applyNumberFormat="1" applyFont="1" applyFill="1" applyBorder="1" applyAlignment="1">
      <alignment horizontal="center" vertical="center" wrapText="1"/>
    </xf>
    <xf numFmtId="165" fontId="14" fillId="6" borderId="1" xfId="2" applyNumberFormat="1" applyFont="1" applyFill="1" applyBorder="1" applyAlignment="1">
      <alignment vertical="center" wrapText="1"/>
    </xf>
    <xf numFmtId="164" fontId="5" fillId="6" borderId="1" xfId="2" applyNumberFormat="1" applyFont="1" applyFill="1" applyBorder="1" applyAlignment="1">
      <alignment vertical="center"/>
    </xf>
    <xf numFmtId="0" fontId="14" fillId="0" borderId="1" xfId="0" quotePrefix="1" applyFont="1" applyFill="1" applyBorder="1" applyAlignment="1">
      <alignment vertical="center" wrapText="1"/>
    </xf>
    <xf numFmtId="1" fontId="6"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3" fontId="12" fillId="2" borderId="1" xfId="2" applyFont="1" applyFill="1" applyBorder="1" applyAlignment="1">
      <alignment horizontal="center" vertical="center" wrapText="1"/>
    </xf>
    <xf numFmtId="164" fontId="6" fillId="2" borderId="1" xfId="3" applyNumberFormat="1" applyFont="1" applyFill="1" applyBorder="1" applyAlignment="1">
      <alignment vertical="center" wrapText="1"/>
    </xf>
    <xf numFmtId="164" fontId="5" fillId="2" borderId="1" xfId="2" applyNumberFormat="1" applyFont="1" applyFill="1" applyBorder="1" applyAlignment="1">
      <alignment vertical="center"/>
    </xf>
    <xf numFmtId="164" fontId="6" fillId="2" borderId="1" xfId="2" applyNumberFormat="1" applyFont="1" applyFill="1" applyBorder="1" applyAlignment="1">
      <alignment vertical="center"/>
    </xf>
    <xf numFmtId="1" fontId="6" fillId="2" borderId="1" xfId="0" quotePrefix="1" applyNumberFormat="1" applyFont="1" applyFill="1" applyBorder="1" applyAlignment="1">
      <alignment horizontal="center" vertical="center" wrapText="1"/>
    </xf>
    <xf numFmtId="1" fontId="5" fillId="2" borderId="1" xfId="10" applyNumberFormat="1" applyFont="1" applyFill="1" applyBorder="1" applyAlignment="1">
      <alignment vertical="center" wrapText="1"/>
    </xf>
    <xf numFmtId="0" fontId="6" fillId="2" borderId="1" xfId="0" quotePrefix="1" applyFont="1" applyFill="1" applyBorder="1" applyAlignment="1">
      <alignment horizontal="left" vertical="center" wrapText="1"/>
    </xf>
    <xf numFmtId="164" fontId="6" fillId="2" borderId="1" xfId="3" applyNumberFormat="1" applyFont="1" applyFill="1" applyBorder="1" applyAlignment="1">
      <alignment horizontal="center" vertical="center" wrapText="1"/>
    </xf>
    <xf numFmtId="0" fontId="5" fillId="2" borderId="1" xfId="0" applyFont="1" applyFill="1" applyBorder="1" applyAlignment="1">
      <alignment vertical="center"/>
    </xf>
    <xf numFmtId="1" fontId="6" fillId="4" borderId="7" xfId="0" quotePrefix="1" applyNumberFormat="1" applyFont="1" applyFill="1" applyBorder="1" applyAlignment="1">
      <alignment horizontal="center" vertical="center" wrapText="1"/>
    </xf>
    <xf numFmtId="164" fontId="6" fillId="4" borderId="1" xfId="3" applyNumberFormat="1" applyFont="1" applyFill="1" applyBorder="1" applyAlignment="1">
      <alignment vertical="center"/>
    </xf>
    <xf numFmtId="164" fontId="15" fillId="0" borderId="1" xfId="2" applyNumberFormat="1" applyFont="1" applyFill="1" applyBorder="1" applyAlignment="1">
      <alignment vertical="center"/>
    </xf>
    <xf numFmtId="1" fontId="6"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43" fontId="12" fillId="0" borderId="1" xfId="2" applyFont="1" applyFill="1" applyBorder="1" applyAlignment="1">
      <alignment horizontal="center" vertical="top" wrapText="1"/>
    </xf>
    <xf numFmtId="164" fontId="6" fillId="0" borderId="1" xfId="3" applyNumberFormat="1" applyFont="1" applyFill="1" applyBorder="1" applyAlignment="1">
      <alignment vertical="top"/>
    </xf>
    <xf numFmtId="164" fontId="6" fillId="0" borderId="1" xfId="2" applyNumberFormat="1" applyFont="1" applyFill="1" applyBorder="1" applyAlignment="1">
      <alignment vertical="top"/>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164" fontId="6" fillId="0" borderId="2" xfId="2" applyNumberFormat="1"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43" fontId="2" fillId="0" borderId="1" xfId="2" applyFont="1" applyFill="1" applyBorder="1" applyAlignment="1">
      <alignment horizontal="center" vertical="center" wrapText="1"/>
    </xf>
    <xf numFmtId="164" fontId="4" fillId="0" borderId="2" xfId="2" applyNumberFormat="1" applyFont="1" applyFill="1" applyBorder="1" applyAlignment="1">
      <alignment horizontal="center" vertical="center" wrapText="1"/>
    </xf>
    <xf numFmtId="0" fontId="14" fillId="0" borderId="1" xfId="0" applyFont="1" applyFill="1" applyBorder="1" applyAlignment="1">
      <alignment vertical="center"/>
    </xf>
    <xf numFmtId="0" fontId="6" fillId="0" borderId="1" xfId="18" applyNumberFormat="1" applyFont="1" applyFill="1" applyBorder="1" applyAlignment="1">
      <alignment horizontal="center" vertical="center" wrapText="1"/>
    </xf>
    <xf numFmtId="0" fontId="30" fillId="4" borderId="3" xfId="0" applyFont="1" applyFill="1" applyBorder="1" applyAlignment="1">
      <alignment horizontal="center" vertical="center" wrapText="1"/>
    </xf>
    <xf numFmtId="2" fontId="30" fillId="4" borderId="3" xfId="0" applyNumberFormat="1" applyFont="1" applyFill="1" applyBorder="1" applyAlignment="1">
      <alignment horizontal="center" vertical="center" wrapText="1"/>
    </xf>
    <xf numFmtId="164" fontId="30" fillId="4" borderId="3" xfId="2" applyNumberFormat="1"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left" vertical="center" wrapText="1"/>
    </xf>
    <xf numFmtId="2" fontId="30" fillId="4" borderId="1" xfId="0" applyNumberFormat="1" applyFont="1" applyFill="1" applyBorder="1" applyAlignment="1">
      <alignment horizontal="center" vertical="center" wrapText="1"/>
    </xf>
    <xf numFmtId="164" fontId="30" fillId="4" borderId="1" xfId="2" applyNumberFormat="1" applyFont="1" applyFill="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xf>
    <xf numFmtId="164" fontId="30" fillId="0" borderId="1" xfId="2" applyNumberFormat="1" applyFont="1" applyBorder="1" applyAlignment="1">
      <alignment vertical="center"/>
    </xf>
    <xf numFmtId="43" fontId="30" fillId="0" borderId="1" xfId="2" applyNumberFormat="1" applyFont="1" applyBorder="1" applyAlignment="1">
      <alignment vertical="center"/>
    </xf>
    <xf numFmtId="0" fontId="30" fillId="4" borderId="1" xfId="0" applyFont="1" applyFill="1" applyBorder="1" applyAlignment="1">
      <alignment vertical="center" wrapText="1"/>
    </xf>
    <xf numFmtId="0" fontId="30" fillId="4" borderId="1" xfId="0" applyFont="1" applyFill="1" applyBorder="1" applyAlignment="1">
      <alignment horizontal="center" vertical="center"/>
    </xf>
    <xf numFmtId="0" fontId="30" fillId="0" borderId="2" xfId="0" quotePrefix="1" applyFont="1" applyBorder="1" applyAlignment="1">
      <alignment horizontal="left" vertical="center" wrapText="1"/>
    </xf>
    <xf numFmtId="43" fontId="30" fillId="0" borderId="1" xfId="2" applyNumberFormat="1" applyFont="1" applyBorder="1" applyAlignment="1">
      <alignment horizontal="center" vertical="center"/>
    </xf>
    <xf numFmtId="164" fontId="30" fillId="0" borderId="1" xfId="2" applyNumberFormat="1" applyFont="1" applyBorder="1" applyAlignment="1">
      <alignment horizontal="center" vertical="center"/>
    </xf>
    <xf numFmtId="164" fontId="30" fillId="4" borderId="1" xfId="2" applyNumberFormat="1" applyFont="1" applyFill="1" applyBorder="1" applyAlignment="1">
      <alignment vertical="center"/>
    </xf>
    <xf numFmtId="0" fontId="30" fillId="0" borderId="8" xfId="0" applyFont="1" applyBorder="1" applyAlignment="1">
      <alignment horizontal="center" vertical="center"/>
    </xf>
    <xf numFmtId="1" fontId="6" fillId="0" borderId="1" xfId="0" quotePrefix="1" applyNumberFormat="1" applyFont="1" applyFill="1" applyBorder="1" applyAlignment="1">
      <alignment horizontal="center" vertical="top" wrapText="1"/>
    </xf>
    <xf numFmtId="1" fontId="6" fillId="0" borderId="1" xfId="10" applyNumberFormat="1" applyFont="1" applyFill="1" applyBorder="1" applyAlignment="1">
      <alignment vertical="top" wrapText="1"/>
    </xf>
    <xf numFmtId="43" fontId="12" fillId="0" borderId="1" xfId="2" applyNumberFormat="1" applyFont="1" applyFill="1" applyBorder="1" applyAlignment="1">
      <alignment horizontal="center" vertical="top" wrapText="1"/>
    </xf>
    <xf numFmtId="164" fontId="5" fillId="0" borderId="1" xfId="2" applyNumberFormat="1" applyFont="1" applyFill="1" applyBorder="1" applyAlignment="1">
      <alignment vertical="top"/>
    </xf>
    <xf numFmtId="165" fontId="6" fillId="0" borderId="1" xfId="2" applyNumberFormat="1" applyFont="1" applyFill="1" applyBorder="1" applyAlignment="1">
      <alignment vertical="center" wrapText="1"/>
    </xf>
    <xf numFmtId="0" fontId="6" fillId="0" borderId="1" xfId="0" applyFont="1" applyFill="1" applyBorder="1" applyAlignment="1">
      <alignment vertical="top"/>
    </xf>
    <xf numFmtId="164" fontId="30" fillId="0" borderId="1" xfId="2" applyNumberFormat="1" applyFont="1" applyFill="1" applyBorder="1" applyAlignment="1">
      <alignment vertical="center"/>
    </xf>
    <xf numFmtId="1" fontId="30" fillId="0" borderId="1" xfId="0" applyNumberFormat="1" applyFont="1" applyFill="1" applyBorder="1" applyAlignment="1">
      <alignment horizontal="center" vertical="center" wrapText="1"/>
    </xf>
    <xf numFmtId="0" fontId="30" fillId="0" borderId="1" xfId="0" quotePrefix="1" applyFont="1" applyFill="1" applyBorder="1" applyAlignment="1">
      <alignment horizontal="left" vertical="center" wrapText="1"/>
    </xf>
    <xf numFmtId="0" fontId="30" fillId="0" borderId="1" xfId="0" applyFont="1" applyBorder="1" applyAlignment="1">
      <alignment vertical="center"/>
    </xf>
    <xf numFmtId="1" fontId="29" fillId="0" borderId="1" xfId="0" applyNumberFormat="1" applyFont="1" applyFill="1" applyBorder="1" applyAlignment="1">
      <alignment horizontal="left" vertical="center" wrapText="1"/>
    </xf>
    <xf numFmtId="3" fontId="30" fillId="4" borderId="1" xfId="0" applyNumberFormat="1" applyFont="1" applyFill="1" applyBorder="1" applyAlignment="1">
      <alignment vertical="center" wrapText="1"/>
    </xf>
    <xf numFmtId="3" fontId="30" fillId="4"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quotePrefix="1" applyFont="1" applyFill="1" applyBorder="1" applyAlignment="1">
      <alignment horizontal="justify" vertical="center" wrapText="1"/>
    </xf>
    <xf numFmtId="0" fontId="30" fillId="0" borderId="1" xfId="0" applyFont="1" applyBorder="1" applyAlignment="1">
      <alignment horizontal="left" vertical="center" wrapTex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49" fontId="6" fillId="4" borderId="1" xfId="0" applyNumberFormat="1" applyFont="1" applyFill="1" applyBorder="1" applyAlignment="1">
      <alignment vertical="center" wrapText="1"/>
    </xf>
    <xf numFmtId="49" fontId="6" fillId="4" borderId="1" xfId="0" applyNumberFormat="1" applyFont="1" applyFill="1" applyBorder="1" applyAlignment="1">
      <alignment horizontal="left" vertical="center" wrapText="1"/>
    </xf>
    <xf numFmtId="43" fontId="6" fillId="4" borderId="1" xfId="2" applyFont="1" applyFill="1" applyBorder="1" applyAlignment="1">
      <alignment horizontal="center" vertical="center"/>
    </xf>
    <xf numFmtId="164" fontId="6" fillId="4" borderId="2" xfId="2" applyNumberFormat="1" applyFont="1" applyFill="1" applyBorder="1" applyAlignment="1">
      <alignment vertical="center"/>
    </xf>
    <xf numFmtId="164" fontId="6" fillId="4" borderId="1" xfId="2" applyNumberFormat="1" applyFont="1" applyFill="1" applyBorder="1" applyAlignment="1">
      <alignment vertical="center"/>
    </xf>
    <xf numFmtId="0" fontId="14" fillId="4" borderId="1" xfId="0" applyFont="1" applyFill="1" applyBorder="1" applyAlignment="1">
      <alignment vertical="center"/>
    </xf>
    <xf numFmtId="0" fontId="5" fillId="4" borderId="0" xfId="0" applyFont="1" applyFill="1" applyBorder="1" applyAlignment="1" applyProtection="1">
      <alignment horizontal="center" vertical="center" wrapText="1"/>
      <protection hidden="1"/>
    </xf>
    <xf numFmtId="0" fontId="24" fillId="0" borderId="0" xfId="6" applyFont="1" applyFill="1" applyAlignment="1">
      <alignment horizontal="center" vertical="center" wrapText="1"/>
    </xf>
    <xf numFmtId="0" fontId="12" fillId="0" borderId="0" xfId="6" applyFont="1" applyFill="1" applyAlignment="1">
      <alignment horizontal="center" vertical="center"/>
    </xf>
    <xf numFmtId="1" fontId="5" fillId="0" borderId="2" xfId="10" applyNumberFormat="1" applyFont="1" applyFill="1" applyBorder="1" applyAlignment="1">
      <alignment horizontal="left" vertical="center"/>
    </xf>
    <xf numFmtId="1" fontId="5" fillId="0" borderId="4" xfId="10" applyNumberFormat="1" applyFont="1" applyFill="1" applyBorder="1" applyAlignment="1">
      <alignment horizontal="left" vertical="center"/>
    </xf>
    <xf numFmtId="1" fontId="5" fillId="0" borderId="2" xfId="0" applyNumberFormat="1" applyFont="1" applyFill="1" applyBorder="1" applyAlignment="1">
      <alignment horizontal="left" vertical="center"/>
    </xf>
    <xf numFmtId="1" fontId="5" fillId="0" borderId="4" xfId="0" applyNumberFormat="1" applyFont="1" applyFill="1" applyBorder="1" applyAlignment="1">
      <alignment horizontal="left" vertical="center"/>
    </xf>
    <xf numFmtId="1" fontId="7" fillId="0" borderId="2" xfId="10" applyNumberFormat="1" applyFont="1" applyFill="1" applyBorder="1" applyAlignment="1">
      <alignment horizontal="left" vertical="center"/>
    </xf>
    <xf numFmtId="1" fontId="7" fillId="0" borderId="4" xfId="10" applyNumberFormat="1" applyFont="1" applyFill="1" applyBorder="1" applyAlignment="1">
      <alignment horizontal="left" vertical="center"/>
    </xf>
    <xf numFmtId="1" fontId="5" fillId="0" borderId="2" xfId="0" applyNumberFormat="1" applyFont="1" applyFill="1" applyBorder="1" applyAlignment="1">
      <alignment horizontal="left" vertical="center" wrapText="1"/>
    </xf>
    <xf numFmtId="1" fontId="5" fillId="0" borderId="4" xfId="0" applyNumberFormat="1"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1" fontId="5" fillId="4" borderId="1"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8" fillId="0" borderId="0" xfId="8" applyFont="1" applyFill="1" applyAlignment="1">
      <alignment horizontal="center" vertical="center" wrapText="1"/>
    </xf>
    <xf numFmtId="0" fontId="4" fillId="0" borderId="0" xfId="0" applyFont="1" applyFill="1" applyAlignment="1">
      <alignment horizontal="left" vertical="center"/>
    </xf>
    <xf numFmtId="0" fontId="4" fillId="0" borderId="0" xfId="11" applyFont="1" applyFill="1" applyAlignment="1">
      <alignment horizontal="left" vertical="center"/>
    </xf>
    <xf numFmtId="2" fontId="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43" fontId="7" fillId="3" borderId="3" xfId="2" applyFont="1" applyFill="1" applyBorder="1" applyAlignment="1">
      <alignment horizontal="right" vertical="center" wrapText="1"/>
    </xf>
    <xf numFmtId="43" fontId="7" fillId="3" borderId="5" xfId="2" applyFont="1" applyFill="1" applyBorder="1" applyAlignment="1">
      <alignment horizontal="right" vertical="center" wrapText="1"/>
    </xf>
    <xf numFmtId="0" fontId="5" fillId="3" borderId="1" xfId="0" applyFont="1" applyFill="1" applyBorder="1" applyAlignment="1">
      <alignment horizontal="right" vertical="center" wrapText="1"/>
    </xf>
    <xf numFmtId="164" fontId="5" fillId="3" borderId="3" xfId="2" applyNumberFormat="1" applyFont="1" applyFill="1" applyBorder="1" applyAlignment="1">
      <alignment horizontal="center" vertical="center" wrapText="1"/>
    </xf>
    <xf numFmtId="164" fontId="5" fillId="3" borderId="5" xfId="2" applyNumberFormat="1" applyFont="1" applyFill="1" applyBorder="1" applyAlignment="1">
      <alignment horizontal="center" vertical="center" wrapText="1"/>
    </xf>
    <xf numFmtId="164" fontId="5" fillId="3" borderId="1" xfId="2" applyNumberFormat="1" applyFont="1" applyFill="1" applyBorder="1" applyAlignment="1">
      <alignment horizontal="center" vertical="center" wrapText="1"/>
    </xf>
    <xf numFmtId="0" fontId="23" fillId="0" borderId="0" xfId="0" applyFont="1" applyAlignment="1">
      <alignment horizontal="center"/>
    </xf>
    <xf numFmtId="43" fontId="12" fillId="0" borderId="0" xfId="2" applyFont="1" applyFill="1" applyAlignment="1">
      <alignment horizontal="center" vertical="center" wrapText="1"/>
    </xf>
  </cellXfs>
  <cellStyles count="19">
    <cellStyle name="0,0_x000d__x000a_NA_x000d__x000a_" xfId="1"/>
    <cellStyle name="Comma" xfId="2" builtinId="3"/>
    <cellStyle name="Comma 2" xfId="3"/>
    <cellStyle name="Comma 3" xfId="4"/>
    <cellStyle name="Normal" xfId="0" builtinId="0"/>
    <cellStyle name="Normal 2" xfId="5"/>
    <cellStyle name="Normal 3" xfId="6"/>
    <cellStyle name="Normal 3 2" xfId="14"/>
    <cellStyle name="Normal 4" xfId="15"/>
    <cellStyle name="Normal 5" xfId="7"/>
    <cellStyle name="Normal 6" xfId="16"/>
    <cellStyle name="Normal_03 - Noi That Kien Giang" xfId="8"/>
    <cellStyle name="Normal_chi tiet" xfId="9"/>
    <cellStyle name="Normal_QTTION-LUU_1" xfId="10"/>
    <cellStyle name="Normal_Sheet1_1" xfId="11"/>
    <cellStyle name="Normal_thu dau mot qt" xfId="18"/>
    <cellStyle name="Percent 2" xfId="17"/>
    <cellStyle name="一般_仁寶CVC&amp;HUB標單-2008.04.02" xfId="12"/>
    <cellStyle name="常规_报价单QSD010230001"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438150</xdr:colOff>
      <xdr:row>19</xdr:row>
      <xdr:rowOff>57150</xdr:rowOff>
    </xdr:from>
    <xdr:to>
      <xdr:col>4</xdr:col>
      <xdr:colOff>438150</xdr:colOff>
      <xdr:row>19</xdr:row>
      <xdr:rowOff>209550</xdr:rowOff>
    </xdr:to>
    <xdr:pic>
      <xdr:nvPicPr>
        <xdr:cNvPr id="2" name="Picture 38" descr="logo Hai Trieu Son_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0275" y="59436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ject\TES%20CO.,LTD\Quotation%202010\KINGSMEN\Armani\Emporio%20Armani%20-%20Alternativ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6"/>
  <sheetViews>
    <sheetView topLeftCell="A16" zoomScale="85" zoomScaleNormal="85" workbookViewId="0">
      <selection activeCell="D31" sqref="D31"/>
    </sheetView>
  </sheetViews>
  <sheetFormatPr defaultColWidth="54.85546875" defaultRowHeight="15.75"/>
  <cols>
    <col min="1" max="1" width="6" style="54" customWidth="1"/>
    <col min="2" max="2" width="58.5703125" style="54" customWidth="1"/>
    <col min="3" max="3" width="34.28515625" style="54" customWidth="1"/>
    <col min="4" max="4" width="41.85546875" style="54" customWidth="1"/>
    <col min="5" max="5" width="14.7109375" style="54" customWidth="1"/>
    <col min="6" max="6" width="17.42578125" style="54" customWidth="1"/>
    <col min="7" max="7" width="16.5703125" style="54" customWidth="1"/>
    <col min="8" max="12" width="14.7109375" style="54" customWidth="1"/>
    <col min="13" max="252" width="9.140625" style="54" customWidth="1"/>
    <col min="253" max="253" width="6" style="54" customWidth="1"/>
    <col min="254" max="256" width="54.85546875" style="54"/>
    <col min="257" max="257" width="6" style="54" customWidth="1"/>
    <col min="258" max="258" width="58.5703125" style="54" customWidth="1"/>
    <col min="259" max="259" width="34.28515625" style="54" customWidth="1"/>
    <col min="260" max="260" width="41.85546875" style="54" customWidth="1"/>
    <col min="261" max="261" width="14.7109375" style="54" customWidth="1"/>
    <col min="262" max="262" width="17.42578125" style="54" customWidth="1"/>
    <col min="263" max="263" width="16.5703125" style="54" customWidth="1"/>
    <col min="264" max="268" width="14.7109375" style="54" customWidth="1"/>
    <col min="269" max="508" width="9.140625" style="54" customWidth="1"/>
    <col min="509" max="509" width="6" style="54" customWidth="1"/>
    <col min="510" max="512" width="54.85546875" style="54"/>
    <col min="513" max="513" width="6" style="54" customWidth="1"/>
    <col min="514" max="514" width="58.5703125" style="54" customWidth="1"/>
    <col min="515" max="515" width="34.28515625" style="54" customWidth="1"/>
    <col min="516" max="516" width="41.85546875" style="54" customWidth="1"/>
    <col min="517" max="517" width="14.7109375" style="54" customWidth="1"/>
    <col min="518" max="518" width="17.42578125" style="54" customWidth="1"/>
    <col min="519" max="519" width="16.5703125" style="54" customWidth="1"/>
    <col min="520" max="524" width="14.7109375" style="54" customWidth="1"/>
    <col min="525" max="764" width="9.140625" style="54" customWidth="1"/>
    <col min="765" max="765" width="6" style="54" customWidth="1"/>
    <col min="766" max="768" width="54.85546875" style="54"/>
    <col min="769" max="769" width="6" style="54" customWidth="1"/>
    <col min="770" max="770" width="58.5703125" style="54" customWidth="1"/>
    <col min="771" max="771" width="34.28515625" style="54" customWidth="1"/>
    <col min="772" max="772" width="41.85546875" style="54" customWidth="1"/>
    <col min="773" max="773" width="14.7109375" style="54" customWidth="1"/>
    <col min="774" max="774" width="17.42578125" style="54" customWidth="1"/>
    <col min="775" max="775" width="16.5703125" style="54" customWidth="1"/>
    <col min="776" max="780" width="14.7109375" style="54" customWidth="1"/>
    <col min="781" max="1020" width="9.140625" style="54" customWidth="1"/>
    <col min="1021" max="1021" width="6" style="54" customWidth="1"/>
    <col min="1022" max="1024" width="54.85546875" style="54"/>
    <col min="1025" max="1025" width="6" style="54" customWidth="1"/>
    <col min="1026" max="1026" width="58.5703125" style="54" customWidth="1"/>
    <col min="1027" max="1027" width="34.28515625" style="54" customWidth="1"/>
    <col min="1028" max="1028" width="41.85546875" style="54" customWidth="1"/>
    <col min="1029" max="1029" width="14.7109375" style="54" customWidth="1"/>
    <col min="1030" max="1030" width="17.42578125" style="54" customWidth="1"/>
    <col min="1031" max="1031" width="16.5703125" style="54" customWidth="1"/>
    <col min="1032" max="1036" width="14.7109375" style="54" customWidth="1"/>
    <col min="1037" max="1276" width="9.140625" style="54" customWidth="1"/>
    <col min="1277" max="1277" width="6" style="54" customWidth="1"/>
    <col min="1278" max="1280" width="54.85546875" style="54"/>
    <col min="1281" max="1281" width="6" style="54" customWidth="1"/>
    <col min="1282" max="1282" width="58.5703125" style="54" customWidth="1"/>
    <col min="1283" max="1283" width="34.28515625" style="54" customWidth="1"/>
    <col min="1284" max="1284" width="41.85546875" style="54" customWidth="1"/>
    <col min="1285" max="1285" width="14.7109375" style="54" customWidth="1"/>
    <col min="1286" max="1286" width="17.42578125" style="54" customWidth="1"/>
    <col min="1287" max="1287" width="16.5703125" style="54" customWidth="1"/>
    <col min="1288" max="1292" width="14.7109375" style="54" customWidth="1"/>
    <col min="1293" max="1532" width="9.140625" style="54" customWidth="1"/>
    <col min="1533" max="1533" width="6" style="54" customWidth="1"/>
    <col min="1534" max="1536" width="54.85546875" style="54"/>
    <col min="1537" max="1537" width="6" style="54" customWidth="1"/>
    <col min="1538" max="1538" width="58.5703125" style="54" customWidth="1"/>
    <col min="1539" max="1539" width="34.28515625" style="54" customWidth="1"/>
    <col min="1540" max="1540" width="41.85546875" style="54" customWidth="1"/>
    <col min="1541" max="1541" width="14.7109375" style="54" customWidth="1"/>
    <col min="1542" max="1542" width="17.42578125" style="54" customWidth="1"/>
    <col min="1543" max="1543" width="16.5703125" style="54" customWidth="1"/>
    <col min="1544" max="1548" width="14.7109375" style="54" customWidth="1"/>
    <col min="1549" max="1788" width="9.140625" style="54" customWidth="1"/>
    <col min="1789" max="1789" width="6" style="54" customWidth="1"/>
    <col min="1790" max="1792" width="54.85546875" style="54"/>
    <col min="1793" max="1793" width="6" style="54" customWidth="1"/>
    <col min="1794" max="1794" width="58.5703125" style="54" customWidth="1"/>
    <col min="1795" max="1795" width="34.28515625" style="54" customWidth="1"/>
    <col min="1796" max="1796" width="41.85546875" style="54" customWidth="1"/>
    <col min="1797" max="1797" width="14.7109375" style="54" customWidth="1"/>
    <col min="1798" max="1798" width="17.42578125" style="54" customWidth="1"/>
    <col min="1799" max="1799" width="16.5703125" style="54" customWidth="1"/>
    <col min="1800" max="1804" width="14.7109375" style="54" customWidth="1"/>
    <col min="1805" max="2044" width="9.140625" style="54" customWidth="1"/>
    <col min="2045" max="2045" width="6" style="54" customWidth="1"/>
    <col min="2046" max="2048" width="54.85546875" style="54"/>
    <col min="2049" max="2049" width="6" style="54" customWidth="1"/>
    <col min="2050" max="2050" width="58.5703125" style="54" customWidth="1"/>
    <col min="2051" max="2051" width="34.28515625" style="54" customWidth="1"/>
    <col min="2052" max="2052" width="41.85546875" style="54" customWidth="1"/>
    <col min="2053" max="2053" width="14.7109375" style="54" customWidth="1"/>
    <col min="2054" max="2054" width="17.42578125" style="54" customWidth="1"/>
    <col min="2055" max="2055" width="16.5703125" style="54" customWidth="1"/>
    <col min="2056" max="2060" width="14.7109375" style="54" customWidth="1"/>
    <col min="2061" max="2300" width="9.140625" style="54" customWidth="1"/>
    <col min="2301" max="2301" width="6" style="54" customWidth="1"/>
    <col min="2302" max="2304" width="54.85546875" style="54"/>
    <col min="2305" max="2305" width="6" style="54" customWidth="1"/>
    <col min="2306" max="2306" width="58.5703125" style="54" customWidth="1"/>
    <col min="2307" max="2307" width="34.28515625" style="54" customWidth="1"/>
    <col min="2308" max="2308" width="41.85546875" style="54" customWidth="1"/>
    <col min="2309" max="2309" width="14.7109375" style="54" customWidth="1"/>
    <col min="2310" max="2310" width="17.42578125" style="54" customWidth="1"/>
    <col min="2311" max="2311" width="16.5703125" style="54" customWidth="1"/>
    <col min="2312" max="2316" width="14.7109375" style="54" customWidth="1"/>
    <col min="2317" max="2556" width="9.140625" style="54" customWidth="1"/>
    <col min="2557" max="2557" width="6" style="54" customWidth="1"/>
    <col min="2558" max="2560" width="54.85546875" style="54"/>
    <col min="2561" max="2561" width="6" style="54" customWidth="1"/>
    <col min="2562" max="2562" width="58.5703125" style="54" customWidth="1"/>
    <col min="2563" max="2563" width="34.28515625" style="54" customWidth="1"/>
    <col min="2564" max="2564" width="41.85546875" style="54" customWidth="1"/>
    <col min="2565" max="2565" width="14.7109375" style="54" customWidth="1"/>
    <col min="2566" max="2566" width="17.42578125" style="54" customWidth="1"/>
    <col min="2567" max="2567" width="16.5703125" style="54" customWidth="1"/>
    <col min="2568" max="2572" width="14.7109375" style="54" customWidth="1"/>
    <col min="2573" max="2812" width="9.140625" style="54" customWidth="1"/>
    <col min="2813" max="2813" width="6" style="54" customWidth="1"/>
    <col min="2814" max="2816" width="54.85546875" style="54"/>
    <col min="2817" max="2817" width="6" style="54" customWidth="1"/>
    <col min="2818" max="2818" width="58.5703125" style="54" customWidth="1"/>
    <col min="2819" max="2819" width="34.28515625" style="54" customWidth="1"/>
    <col min="2820" max="2820" width="41.85546875" style="54" customWidth="1"/>
    <col min="2821" max="2821" width="14.7109375" style="54" customWidth="1"/>
    <col min="2822" max="2822" width="17.42578125" style="54" customWidth="1"/>
    <col min="2823" max="2823" width="16.5703125" style="54" customWidth="1"/>
    <col min="2824" max="2828" width="14.7109375" style="54" customWidth="1"/>
    <col min="2829" max="3068" width="9.140625" style="54" customWidth="1"/>
    <col min="3069" max="3069" width="6" style="54" customWidth="1"/>
    <col min="3070" max="3072" width="54.85546875" style="54"/>
    <col min="3073" max="3073" width="6" style="54" customWidth="1"/>
    <col min="3074" max="3074" width="58.5703125" style="54" customWidth="1"/>
    <col min="3075" max="3075" width="34.28515625" style="54" customWidth="1"/>
    <col min="3076" max="3076" width="41.85546875" style="54" customWidth="1"/>
    <col min="3077" max="3077" width="14.7109375" style="54" customWidth="1"/>
    <col min="3078" max="3078" width="17.42578125" style="54" customWidth="1"/>
    <col min="3079" max="3079" width="16.5703125" style="54" customWidth="1"/>
    <col min="3080" max="3084" width="14.7109375" style="54" customWidth="1"/>
    <col min="3085" max="3324" width="9.140625" style="54" customWidth="1"/>
    <col min="3325" max="3325" width="6" style="54" customWidth="1"/>
    <col min="3326" max="3328" width="54.85546875" style="54"/>
    <col min="3329" max="3329" width="6" style="54" customWidth="1"/>
    <col min="3330" max="3330" width="58.5703125" style="54" customWidth="1"/>
    <col min="3331" max="3331" width="34.28515625" style="54" customWidth="1"/>
    <col min="3332" max="3332" width="41.85546875" style="54" customWidth="1"/>
    <col min="3333" max="3333" width="14.7109375" style="54" customWidth="1"/>
    <col min="3334" max="3334" width="17.42578125" style="54" customWidth="1"/>
    <col min="3335" max="3335" width="16.5703125" style="54" customWidth="1"/>
    <col min="3336" max="3340" width="14.7109375" style="54" customWidth="1"/>
    <col min="3341" max="3580" width="9.140625" style="54" customWidth="1"/>
    <col min="3581" max="3581" width="6" style="54" customWidth="1"/>
    <col min="3582" max="3584" width="54.85546875" style="54"/>
    <col min="3585" max="3585" width="6" style="54" customWidth="1"/>
    <col min="3586" max="3586" width="58.5703125" style="54" customWidth="1"/>
    <col min="3587" max="3587" width="34.28515625" style="54" customWidth="1"/>
    <col min="3588" max="3588" width="41.85546875" style="54" customWidth="1"/>
    <col min="3589" max="3589" width="14.7109375" style="54" customWidth="1"/>
    <col min="3590" max="3590" width="17.42578125" style="54" customWidth="1"/>
    <col min="3591" max="3591" width="16.5703125" style="54" customWidth="1"/>
    <col min="3592" max="3596" width="14.7109375" style="54" customWidth="1"/>
    <col min="3597" max="3836" width="9.140625" style="54" customWidth="1"/>
    <col min="3837" max="3837" width="6" style="54" customWidth="1"/>
    <col min="3838" max="3840" width="54.85546875" style="54"/>
    <col min="3841" max="3841" width="6" style="54" customWidth="1"/>
    <col min="3842" max="3842" width="58.5703125" style="54" customWidth="1"/>
    <col min="3843" max="3843" width="34.28515625" style="54" customWidth="1"/>
    <col min="3844" max="3844" width="41.85546875" style="54" customWidth="1"/>
    <col min="3845" max="3845" width="14.7109375" style="54" customWidth="1"/>
    <col min="3846" max="3846" width="17.42578125" style="54" customWidth="1"/>
    <col min="3847" max="3847" width="16.5703125" style="54" customWidth="1"/>
    <col min="3848" max="3852" width="14.7109375" style="54" customWidth="1"/>
    <col min="3853" max="4092" width="9.140625" style="54" customWidth="1"/>
    <col min="4093" max="4093" width="6" style="54" customWidth="1"/>
    <col min="4094" max="4096" width="54.85546875" style="54"/>
    <col min="4097" max="4097" width="6" style="54" customWidth="1"/>
    <col min="4098" max="4098" width="58.5703125" style="54" customWidth="1"/>
    <col min="4099" max="4099" width="34.28515625" style="54" customWidth="1"/>
    <col min="4100" max="4100" width="41.85546875" style="54" customWidth="1"/>
    <col min="4101" max="4101" width="14.7109375" style="54" customWidth="1"/>
    <col min="4102" max="4102" width="17.42578125" style="54" customWidth="1"/>
    <col min="4103" max="4103" width="16.5703125" style="54" customWidth="1"/>
    <col min="4104" max="4108" width="14.7109375" style="54" customWidth="1"/>
    <col min="4109" max="4348" width="9.140625" style="54" customWidth="1"/>
    <col min="4349" max="4349" width="6" style="54" customWidth="1"/>
    <col min="4350" max="4352" width="54.85546875" style="54"/>
    <col min="4353" max="4353" width="6" style="54" customWidth="1"/>
    <col min="4354" max="4354" width="58.5703125" style="54" customWidth="1"/>
    <col min="4355" max="4355" width="34.28515625" style="54" customWidth="1"/>
    <col min="4356" max="4356" width="41.85546875" style="54" customWidth="1"/>
    <col min="4357" max="4357" width="14.7109375" style="54" customWidth="1"/>
    <col min="4358" max="4358" width="17.42578125" style="54" customWidth="1"/>
    <col min="4359" max="4359" width="16.5703125" style="54" customWidth="1"/>
    <col min="4360" max="4364" width="14.7109375" style="54" customWidth="1"/>
    <col min="4365" max="4604" width="9.140625" style="54" customWidth="1"/>
    <col min="4605" max="4605" width="6" style="54" customWidth="1"/>
    <col min="4606" max="4608" width="54.85546875" style="54"/>
    <col min="4609" max="4609" width="6" style="54" customWidth="1"/>
    <col min="4610" max="4610" width="58.5703125" style="54" customWidth="1"/>
    <col min="4611" max="4611" width="34.28515625" style="54" customWidth="1"/>
    <col min="4612" max="4612" width="41.85546875" style="54" customWidth="1"/>
    <col min="4613" max="4613" width="14.7109375" style="54" customWidth="1"/>
    <col min="4614" max="4614" width="17.42578125" style="54" customWidth="1"/>
    <col min="4615" max="4615" width="16.5703125" style="54" customWidth="1"/>
    <col min="4616" max="4620" width="14.7109375" style="54" customWidth="1"/>
    <col min="4621" max="4860" width="9.140625" style="54" customWidth="1"/>
    <col min="4861" max="4861" width="6" style="54" customWidth="1"/>
    <col min="4862" max="4864" width="54.85546875" style="54"/>
    <col min="4865" max="4865" width="6" style="54" customWidth="1"/>
    <col min="4866" max="4866" width="58.5703125" style="54" customWidth="1"/>
    <col min="4867" max="4867" width="34.28515625" style="54" customWidth="1"/>
    <col min="4868" max="4868" width="41.85546875" style="54" customWidth="1"/>
    <col min="4869" max="4869" width="14.7109375" style="54" customWidth="1"/>
    <col min="4870" max="4870" width="17.42578125" style="54" customWidth="1"/>
    <col min="4871" max="4871" width="16.5703125" style="54" customWidth="1"/>
    <col min="4872" max="4876" width="14.7109375" style="54" customWidth="1"/>
    <col min="4877" max="5116" width="9.140625" style="54" customWidth="1"/>
    <col min="5117" max="5117" width="6" style="54" customWidth="1"/>
    <col min="5118" max="5120" width="54.85546875" style="54"/>
    <col min="5121" max="5121" width="6" style="54" customWidth="1"/>
    <col min="5122" max="5122" width="58.5703125" style="54" customWidth="1"/>
    <col min="5123" max="5123" width="34.28515625" style="54" customWidth="1"/>
    <col min="5124" max="5124" width="41.85546875" style="54" customWidth="1"/>
    <col min="5125" max="5125" width="14.7109375" style="54" customWidth="1"/>
    <col min="5126" max="5126" width="17.42578125" style="54" customWidth="1"/>
    <col min="5127" max="5127" width="16.5703125" style="54" customWidth="1"/>
    <col min="5128" max="5132" width="14.7109375" style="54" customWidth="1"/>
    <col min="5133" max="5372" width="9.140625" style="54" customWidth="1"/>
    <col min="5373" max="5373" width="6" style="54" customWidth="1"/>
    <col min="5374" max="5376" width="54.85546875" style="54"/>
    <col min="5377" max="5377" width="6" style="54" customWidth="1"/>
    <col min="5378" max="5378" width="58.5703125" style="54" customWidth="1"/>
    <col min="5379" max="5379" width="34.28515625" style="54" customWidth="1"/>
    <col min="5380" max="5380" width="41.85546875" style="54" customWidth="1"/>
    <col min="5381" max="5381" width="14.7109375" style="54" customWidth="1"/>
    <col min="5382" max="5382" width="17.42578125" style="54" customWidth="1"/>
    <col min="5383" max="5383" width="16.5703125" style="54" customWidth="1"/>
    <col min="5384" max="5388" width="14.7109375" style="54" customWidth="1"/>
    <col min="5389" max="5628" width="9.140625" style="54" customWidth="1"/>
    <col min="5629" max="5629" width="6" style="54" customWidth="1"/>
    <col min="5630" max="5632" width="54.85546875" style="54"/>
    <col min="5633" max="5633" width="6" style="54" customWidth="1"/>
    <col min="5634" max="5634" width="58.5703125" style="54" customWidth="1"/>
    <col min="5635" max="5635" width="34.28515625" style="54" customWidth="1"/>
    <col min="5636" max="5636" width="41.85546875" style="54" customWidth="1"/>
    <col min="5637" max="5637" width="14.7109375" style="54" customWidth="1"/>
    <col min="5638" max="5638" width="17.42578125" style="54" customWidth="1"/>
    <col min="5639" max="5639" width="16.5703125" style="54" customWidth="1"/>
    <col min="5640" max="5644" width="14.7109375" style="54" customWidth="1"/>
    <col min="5645" max="5884" width="9.140625" style="54" customWidth="1"/>
    <col min="5885" max="5885" width="6" style="54" customWidth="1"/>
    <col min="5886" max="5888" width="54.85546875" style="54"/>
    <col min="5889" max="5889" width="6" style="54" customWidth="1"/>
    <col min="5890" max="5890" width="58.5703125" style="54" customWidth="1"/>
    <col min="5891" max="5891" width="34.28515625" style="54" customWidth="1"/>
    <col min="5892" max="5892" width="41.85546875" style="54" customWidth="1"/>
    <col min="5893" max="5893" width="14.7109375" style="54" customWidth="1"/>
    <col min="5894" max="5894" width="17.42578125" style="54" customWidth="1"/>
    <col min="5895" max="5895" width="16.5703125" style="54" customWidth="1"/>
    <col min="5896" max="5900" width="14.7109375" style="54" customWidth="1"/>
    <col min="5901" max="6140" width="9.140625" style="54" customWidth="1"/>
    <col min="6141" max="6141" width="6" style="54" customWidth="1"/>
    <col min="6142" max="6144" width="54.85546875" style="54"/>
    <col min="6145" max="6145" width="6" style="54" customWidth="1"/>
    <col min="6146" max="6146" width="58.5703125" style="54" customWidth="1"/>
    <col min="6147" max="6147" width="34.28515625" style="54" customWidth="1"/>
    <col min="6148" max="6148" width="41.85546875" style="54" customWidth="1"/>
    <col min="6149" max="6149" width="14.7109375" style="54" customWidth="1"/>
    <col min="6150" max="6150" width="17.42578125" style="54" customWidth="1"/>
    <col min="6151" max="6151" width="16.5703125" style="54" customWidth="1"/>
    <col min="6152" max="6156" width="14.7109375" style="54" customWidth="1"/>
    <col min="6157" max="6396" width="9.140625" style="54" customWidth="1"/>
    <col min="6397" max="6397" width="6" style="54" customWidth="1"/>
    <col min="6398" max="6400" width="54.85546875" style="54"/>
    <col min="6401" max="6401" width="6" style="54" customWidth="1"/>
    <col min="6402" max="6402" width="58.5703125" style="54" customWidth="1"/>
    <col min="6403" max="6403" width="34.28515625" style="54" customWidth="1"/>
    <col min="6404" max="6404" width="41.85546875" style="54" customWidth="1"/>
    <col min="6405" max="6405" width="14.7109375" style="54" customWidth="1"/>
    <col min="6406" max="6406" width="17.42578125" style="54" customWidth="1"/>
    <col min="6407" max="6407" width="16.5703125" style="54" customWidth="1"/>
    <col min="6408" max="6412" width="14.7109375" style="54" customWidth="1"/>
    <col min="6413" max="6652" width="9.140625" style="54" customWidth="1"/>
    <col min="6653" max="6653" width="6" style="54" customWidth="1"/>
    <col min="6654" max="6656" width="54.85546875" style="54"/>
    <col min="6657" max="6657" width="6" style="54" customWidth="1"/>
    <col min="6658" max="6658" width="58.5703125" style="54" customWidth="1"/>
    <col min="6659" max="6659" width="34.28515625" style="54" customWidth="1"/>
    <col min="6660" max="6660" width="41.85546875" style="54" customWidth="1"/>
    <col min="6661" max="6661" width="14.7109375" style="54" customWidth="1"/>
    <col min="6662" max="6662" width="17.42578125" style="54" customWidth="1"/>
    <col min="6663" max="6663" width="16.5703125" style="54" customWidth="1"/>
    <col min="6664" max="6668" width="14.7109375" style="54" customWidth="1"/>
    <col min="6669" max="6908" width="9.140625" style="54" customWidth="1"/>
    <col min="6909" max="6909" width="6" style="54" customWidth="1"/>
    <col min="6910" max="6912" width="54.85546875" style="54"/>
    <col min="6913" max="6913" width="6" style="54" customWidth="1"/>
    <col min="6914" max="6914" width="58.5703125" style="54" customWidth="1"/>
    <col min="6915" max="6915" width="34.28515625" style="54" customWidth="1"/>
    <col min="6916" max="6916" width="41.85546875" style="54" customWidth="1"/>
    <col min="6917" max="6917" width="14.7109375" style="54" customWidth="1"/>
    <col min="6918" max="6918" width="17.42578125" style="54" customWidth="1"/>
    <col min="6919" max="6919" width="16.5703125" style="54" customWidth="1"/>
    <col min="6920" max="6924" width="14.7109375" style="54" customWidth="1"/>
    <col min="6925" max="7164" width="9.140625" style="54" customWidth="1"/>
    <col min="7165" max="7165" width="6" style="54" customWidth="1"/>
    <col min="7166" max="7168" width="54.85546875" style="54"/>
    <col min="7169" max="7169" width="6" style="54" customWidth="1"/>
    <col min="7170" max="7170" width="58.5703125" style="54" customWidth="1"/>
    <col min="7171" max="7171" width="34.28515625" style="54" customWidth="1"/>
    <col min="7172" max="7172" width="41.85546875" style="54" customWidth="1"/>
    <col min="7173" max="7173" width="14.7109375" style="54" customWidth="1"/>
    <col min="7174" max="7174" width="17.42578125" style="54" customWidth="1"/>
    <col min="7175" max="7175" width="16.5703125" style="54" customWidth="1"/>
    <col min="7176" max="7180" width="14.7109375" style="54" customWidth="1"/>
    <col min="7181" max="7420" width="9.140625" style="54" customWidth="1"/>
    <col min="7421" max="7421" width="6" style="54" customWidth="1"/>
    <col min="7422" max="7424" width="54.85546875" style="54"/>
    <col min="7425" max="7425" width="6" style="54" customWidth="1"/>
    <col min="7426" max="7426" width="58.5703125" style="54" customWidth="1"/>
    <col min="7427" max="7427" width="34.28515625" style="54" customWidth="1"/>
    <col min="7428" max="7428" width="41.85546875" style="54" customWidth="1"/>
    <col min="7429" max="7429" width="14.7109375" style="54" customWidth="1"/>
    <col min="7430" max="7430" width="17.42578125" style="54" customWidth="1"/>
    <col min="7431" max="7431" width="16.5703125" style="54" customWidth="1"/>
    <col min="7432" max="7436" width="14.7109375" style="54" customWidth="1"/>
    <col min="7437" max="7676" width="9.140625" style="54" customWidth="1"/>
    <col min="7677" max="7677" width="6" style="54" customWidth="1"/>
    <col min="7678" max="7680" width="54.85546875" style="54"/>
    <col min="7681" max="7681" width="6" style="54" customWidth="1"/>
    <col min="7682" max="7682" width="58.5703125" style="54" customWidth="1"/>
    <col min="7683" max="7683" width="34.28515625" style="54" customWidth="1"/>
    <col min="7684" max="7684" width="41.85546875" style="54" customWidth="1"/>
    <col min="7685" max="7685" width="14.7109375" style="54" customWidth="1"/>
    <col min="7686" max="7686" width="17.42578125" style="54" customWidth="1"/>
    <col min="7687" max="7687" width="16.5703125" style="54" customWidth="1"/>
    <col min="7688" max="7692" width="14.7109375" style="54" customWidth="1"/>
    <col min="7693" max="7932" width="9.140625" style="54" customWidth="1"/>
    <col min="7933" max="7933" width="6" style="54" customWidth="1"/>
    <col min="7934" max="7936" width="54.85546875" style="54"/>
    <col min="7937" max="7937" width="6" style="54" customWidth="1"/>
    <col min="7938" max="7938" width="58.5703125" style="54" customWidth="1"/>
    <col min="7939" max="7939" width="34.28515625" style="54" customWidth="1"/>
    <col min="7940" max="7940" width="41.85546875" style="54" customWidth="1"/>
    <col min="7941" max="7941" width="14.7109375" style="54" customWidth="1"/>
    <col min="7942" max="7942" width="17.42578125" style="54" customWidth="1"/>
    <col min="7943" max="7943" width="16.5703125" style="54" customWidth="1"/>
    <col min="7944" max="7948" width="14.7109375" style="54" customWidth="1"/>
    <col min="7949" max="8188" width="9.140625" style="54" customWidth="1"/>
    <col min="8189" max="8189" width="6" style="54" customWidth="1"/>
    <col min="8190" max="8192" width="54.85546875" style="54"/>
    <col min="8193" max="8193" width="6" style="54" customWidth="1"/>
    <col min="8194" max="8194" width="58.5703125" style="54" customWidth="1"/>
    <col min="8195" max="8195" width="34.28515625" style="54" customWidth="1"/>
    <col min="8196" max="8196" width="41.85546875" style="54" customWidth="1"/>
    <col min="8197" max="8197" width="14.7109375" style="54" customWidth="1"/>
    <col min="8198" max="8198" width="17.42578125" style="54" customWidth="1"/>
    <col min="8199" max="8199" width="16.5703125" style="54" customWidth="1"/>
    <col min="8200" max="8204" width="14.7109375" style="54" customWidth="1"/>
    <col min="8205" max="8444" width="9.140625" style="54" customWidth="1"/>
    <col min="8445" max="8445" width="6" style="54" customWidth="1"/>
    <col min="8446" max="8448" width="54.85546875" style="54"/>
    <col min="8449" max="8449" width="6" style="54" customWidth="1"/>
    <col min="8450" max="8450" width="58.5703125" style="54" customWidth="1"/>
    <col min="8451" max="8451" width="34.28515625" style="54" customWidth="1"/>
    <col min="8452" max="8452" width="41.85546875" style="54" customWidth="1"/>
    <col min="8453" max="8453" width="14.7109375" style="54" customWidth="1"/>
    <col min="8454" max="8454" width="17.42578125" style="54" customWidth="1"/>
    <col min="8455" max="8455" width="16.5703125" style="54" customWidth="1"/>
    <col min="8456" max="8460" width="14.7109375" style="54" customWidth="1"/>
    <col min="8461" max="8700" width="9.140625" style="54" customWidth="1"/>
    <col min="8701" max="8701" width="6" style="54" customWidth="1"/>
    <col min="8702" max="8704" width="54.85546875" style="54"/>
    <col min="8705" max="8705" width="6" style="54" customWidth="1"/>
    <col min="8706" max="8706" width="58.5703125" style="54" customWidth="1"/>
    <col min="8707" max="8707" width="34.28515625" style="54" customWidth="1"/>
    <col min="8708" max="8708" width="41.85546875" style="54" customWidth="1"/>
    <col min="8709" max="8709" width="14.7109375" style="54" customWidth="1"/>
    <col min="8710" max="8710" width="17.42578125" style="54" customWidth="1"/>
    <col min="8711" max="8711" width="16.5703125" style="54" customWidth="1"/>
    <col min="8712" max="8716" width="14.7109375" style="54" customWidth="1"/>
    <col min="8717" max="8956" width="9.140625" style="54" customWidth="1"/>
    <col min="8957" max="8957" width="6" style="54" customWidth="1"/>
    <col min="8958" max="8960" width="54.85546875" style="54"/>
    <col min="8961" max="8961" width="6" style="54" customWidth="1"/>
    <col min="8962" max="8962" width="58.5703125" style="54" customWidth="1"/>
    <col min="8963" max="8963" width="34.28515625" style="54" customWidth="1"/>
    <col min="8964" max="8964" width="41.85546875" style="54" customWidth="1"/>
    <col min="8965" max="8965" width="14.7109375" style="54" customWidth="1"/>
    <col min="8966" max="8966" width="17.42578125" style="54" customWidth="1"/>
    <col min="8967" max="8967" width="16.5703125" style="54" customWidth="1"/>
    <col min="8968" max="8972" width="14.7109375" style="54" customWidth="1"/>
    <col min="8973" max="9212" width="9.140625" style="54" customWidth="1"/>
    <col min="9213" max="9213" width="6" style="54" customWidth="1"/>
    <col min="9214" max="9216" width="54.85546875" style="54"/>
    <col min="9217" max="9217" width="6" style="54" customWidth="1"/>
    <col min="9218" max="9218" width="58.5703125" style="54" customWidth="1"/>
    <col min="9219" max="9219" width="34.28515625" style="54" customWidth="1"/>
    <col min="9220" max="9220" width="41.85546875" style="54" customWidth="1"/>
    <col min="9221" max="9221" width="14.7109375" style="54" customWidth="1"/>
    <col min="9222" max="9222" width="17.42578125" style="54" customWidth="1"/>
    <col min="9223" max="9223" width="16.5703125" style="54" customWidth="1"/>
    <col min="9224" max="9228" width="14.7109375" style="54" customWidth="1"/>
    <col min="9229" max="9468" width="9.140625" style="54" customWidth="1"/>
    <col min="9469" max="9469" width="6" style="54" customWidth="1"/>
    <col min="9470" max="9472" width="54.85546875" style="54"/>
    <col min="9473" max="9473" width="6" style="54" customWidth="1"/>
    <col min="9474" max="9474" width="58.5703125" style="54" customWidth="1"/>
    <col min="9475" max="9475" width="34.28515625" style="54" customWidth="1"/>
    <col min="9476" max="9476" width="41.85546875" style="54" customWidth="1"/>
    <col min="9477" max="9477" width="14.7109375" style="54" customWidth="1"/>
    <col min="9478" max="9478" width="17.42578125" style="54" customWidth="1"/>
    <col min="9479" max="9479" width="16.5703125" style="54" customWidth="1"/>
    <col min="9480" max="9484" width="14.7109375" style="54" customWidth="1"/>
    <col min="9485" max="9724" width="9.140625" style="54" customWidth="1"/>
    <col min="9725" max="9725" width="6" style="54" customWidth="1"/>
    <col min="9726" max="9728" width="54.85546875" style="54"/>
    <col min="9729" max="9729" width="6" style="54" customWidth="1"/>
    <col min="9730" max="9730" width="58.5703125" style="54" customWidth="1"/>
    <col min="9731" max="9731" width="34.28515625" style="54" customWidth="1"/>
    <col min="9732" max="9732" width="41.85546875" style="54" customWidth="1"/>
    <col min="9733" max="9733" width="14.7109375" style="54" customWidth="1"/>
    <col min="9734" max="9734" width="17.42578125" style="54" customWidth="1"/>
    <col min="9735" max="9735" width="16.5703125" style="54" customWidth="1"/>
    <col min="9736" max="9740" width="14.7109375" style="54" customWidth="1"/>
    <col min="9741" max="9980" width="9.140625" style="54" customWidth="1"/>
    <col min="9981" max="9981" width="6" style="54" customWidth="1"/>
    <col min="9982" max="9984" width="54.85546875" style="54"/>
    <col min="9985" max="9985" width="6" style="54" customWidth="1"/>
    <col min="9986" max="9986" width="58.5703125" style="54" customWidth="1"/>
    <col min="9987" max="9987" width="34.28515625" style="54" customWidth="1"/>
    <col min="9988" max="9988" width="41.85546875" style="54" customWidth="1"/>
    <col min="9989" max="9989" width="14.7109375" style="54" customWidth="1"/>
    <col min="9990" max="9990" width="17.42578125" style="54" customWidth="1"/>
    <col min="9991" max="9991" width="16.5703125" style="54" customWidth="1"/>
    <col min="9992" max="9996" width="14.7109375" style="54" customWidth="1"/>
    <col min="9997" max="10236" width="9.140625" style="54" customWidth="1"/>
    <col min="10237" max="10237" width="6" style="54" customWidth="1"/>
    <col min="10238" max="10240" width="54.85546875" style="54"/>
    <col min="10241" max="10241" width="6" style="54" customWidth="1"/>
    <col min="10242" max="10242" width="58.5703125" style="54" customWidth="1"/>
    <col min="10243" max="10243" width="34.28515625" style="54" customWidth="1"/>
    <col min="10244" max="10244" width="41.85546875" style="54" customWidth="1"/>
    <col min="10245" max="10245" width="14.7109375" style="54" customWidth="1"/>
    <col min="10246" max="10246" width="17.42578125" style="54" customWidth="1"/>
    <col min="10247" max="10247" width="16.5703125" style="54" customWidth="1"/>
    <col min="10248" max="10252" width="14.7109375" style="54" customWidth="1"/>
    <col min="10253" max="10492" width="9.140625" style="54" customWidth="1"/>
    <col min="10493" max="10493" width="6" style="54" customWidth="1"/>
    <col min="10494" max="10496" width="54.85546875" style="54"/>
    <col min="10497" max="10497" width="6" style="54" customWidth="1"/>
    <col min="10498" max="10498" width="58.5703125" style="54" customWidth="1"/>
    <col min="10499" max="10499" width="34.28515625" style="54" customWidth="1"/>
    <col min="10500" max="10500" width="41.85546875" style="54" customWidth="1"/>
    <col min="10501" max="10501" width="14.7109375" style="54" customWidth="1"/>
    <col min="10502" max="10502" width="17.42578125" style="54" customWidth="1"/>
    <col min="10503" max="10503" width="16.5703125" style="54" customWidth="1"/>
    <col min="10504" max="10508" width="14.7109375" style="54" customWidth="1"/>
    <col min="10509" max="10748" width="9.140625" style="54" customWidth="1"/>
    <col min="10749" max="10749" width="6" style="54" customWidth="1"/>
    <col min="10750" max="10752" width="54.85546875" style="54"/>
    <col min="10753" max="10753" width="6" style="54" customWidth="1"/>
    <col min="10754" max="10754" width="58.5703125" style="54" customWidth="1"/>
    <col min="10755" max="10755" width="34.28515625" style="54" customWidth="1"/>
    <col min="10756" max="10756" width="41.85546875" style="54" customWidth="1"/>
    <col min="10757" max="10757" width="14.7109375" style="54" customWidth="1"/>
    <col min="10758" max="10758" width="17.42578125" style="54" customWidth="1"/>
    <col min="10759" max="10759" width="16.5703125" style="54" customWidth="1"/>
    <col min="10760" max="10764" width="14.7109375" style="54" customWidth="1"/>
    <col min="10765" max="11004" width="9.140625" style="54" customWidth="1"/>
    <col min="11005" max="11005" width="6" style="54" customWidth="1"/>
    <col min="11006" max="11008" width="54.85546875" style="54"/>
    <col min="11009" max="11009" width="6" style="54" customWidth="1"/>
    <col min="11010" max="11010" width="58.5703125" style="54" customWidth="1"/>
    <col min="11011" max="11011" width="34.28515625" style="54" customWidth="1"/>
    <col min="11012" max="11012" width="41.85546875" style="54" customWidth="1"/>
    <col min="11013" max="11013" width="14.7109375" style="54" customWidth="1"/>
    <col min="11014" max="11014" width="17.42578125" style="54" customWidth="1"/>
    <col min="11015" max="11015" width="16.5703125" style="54" customWidth="1"/>
    <col min="11016" max="11020" width="14.7109375" style="54" customWidth="1"/>
    <col min="11021" max="11260" width="9.140625" style="54" customWidth="1"/>
    <col min="11261" max="11261" width="6" style="54" customWidth="1"/>
    <col min="11262" max="11264" width="54.85546875" style="54"/>
    <col min="11265" max="11265" width="6" style="54" customWidth="1"/>
    <col min="11266" max="11266" width="58.5703125" style="54" customWidth="1"/>
    <col min="11267" max="11267" width="34.28515625" style="54" customWidth="1"/>
    <col min="11268" max="11268" width="41.85546875" style="54" customWidth="1"/>
    <col min="11269" max="11269" width="14.7109375" style="54" customWidth="1"/>
    <col min="11270" max="11270" width="17.42578125" style="54" customWidth="1"/>
    <col min="11271" max="11271" width="16.5703125" style="54" customWidth="1"/>
    <col min="11272" max="11276" width="14.7109375" style="54" customWidth="1"/>
    <col min="11277" max="11516" width="9.140625" style="54" customWidth="1"/>
    <col min="11517" max="11517" width="6" style="54" customWidth="1"/>
    <col min="11518" max="11520" width="54.85546875" style="54"/>
    <col min="11521" max="11521" width="6" style="54" customWidth="1"/>
    <col min="11522" max="11522" width="58.5703125" style="54" customWidth="1"/>
    <col min="11523" max="11523" width="34.28515625" style="54" customWidth="1"/>
    <col min="11524" max="11524" width="41.85546875" style="54" customWidth="1"/>
    <col min="11525" max="11525" width="14.7109375" style="54" customWidth="1"/>
    <col min="11526" max="11526" width="17.42578125" style="54" customWidth="1"/>
    <col min="11527" max="11527" width="16.5703125" style="54" customWidth="1"/>
    <col min="11528" max="11532" width="14.7109375" style="54" customWidth="1"/>
    <col min="11533" max="11772" width="9.140625" style="54" customWidth="1"/>
    <col min="11773" max="11773" width="6" style="54" customWidth="1"/>
    <col min="11774" max="11776" width="54.85546875" style="54"/>
    <col min="11777" max="11777" width="6" style="54" customWidth="1"/>
    <col min="11778" max="11778" width="58.5703125" style="54" customWidth="1"/>
    <col min="11779" max="11779" width="34.28515625" style="54" customWidth="1"/>
    <col min="11780" max="11780" width="41.85546875" style="54" customWidth="1"/>
    <col min="11781" max="11781" width="14.7109375" style="54" customWidth="1"/>
    <col min="11782" max="11782" width="17.42578125" style="54" customWidth="1"/>
    <col min="11783" max="11783" width="16.5703125" style="54" customWidth="1"/>
    <col min="11784" max="11788" width="14.7109375" style="54" customWidth="1"/>
    <col min="11789" max="12028" width="9.140625" style="54" customWidth="1"/>
    <col min="12029" max="12029" width="6" style="54" customWidth="1"/>
    <col min="12030" max="12032" width="54.85546875" style="54"/>
    <col min="12033" max="12033" width="6" style="54" customWidth="1"/>
    <col min="12034" max="12034" width="58.5703125" style="54" customWidth="1"/>
    <col min="12035" max="12035" width="34.28515625" style="54" customWidth="1"/>
    <col min="12036" max="12036" width="41.85546875" style="54" customWidth="1"/>
    <col min="12037" max="12037" width="14.7109375" style="54" customWidth="1"/>
    <col min="12038" max="12038" width="17.42578125" style="54" customWidth="1"/>
    <col min="12039" max="12039" width="16.5703125" style="54" customWidth="1"/>
    <col min="12040" max="12044" width="14.7109375" style="54" customWidth="1"/>
    <col min="12045" max="12284" width="9.140625" style="54" customWidth="1"/>
    <col min="12285" max="12285" width="6" style="54" customWidth="1"/>
    <col min="12286" max="12288" width="54.85546875" style="54"/>
    <col min="12289" max="12289" width="6" style="54" customWidth="1"/>
    <col min="12290" max="12290" width="58.5703125" style="54" customWidth="1"/>
    <col min="12291" max="12291" width="34.28515625" style="54" customWidth="1"/>
    <col min="12292" max="12292" width="41.85546875" style="54" customWidth="1"/>
    <col min="12293" max="12293" width="14.7109375" style="54" customWidth="1"/>
    <col min="12294" max="12294" width="17.42578125" style="54" customWidth="1"/>
    <col min="12295" max="12295" width="16.5703125" style="54" customWidth="1"/>
    <col min="12296" max="12300" width="14.7109375" style="54" customWidth="1"/>
    <col min="12301" max="12540" width="9.140625" style="54" customWidth="1"/>
    <col min="12541" max="12541" width="6" style="54" customWidth="1"/>
    <col min="12542" max="12544" width="54.85546875" style="54"/>
    <col min="12545" max="12545" width="6" style="54" customWidth="1"/>
    <col min="12546" max="12546" width="58.5703125" style="54" customWidth="1"/>
    <col min="12547" max="12547" width="34.28515625" style="54" customWidth="1"/>
    <col min="12548" max="12548" width="41.85546875" style="54" customWidth="1"/>
    <col min="12549" max="12549" width="14.7109375" style="54" customWidth="1"/>
    <col min="12550" max="12550" width="17.42578125" style="54" customWidth="1"/>
    <col min="12551" max="12551" width="16.5703125" style="54" customWidth="1"/>
    <col min="12552" max="12556" width="14.7109375" style="54" customWidth="1"/>
    <col min="12557" max="12796" width="9.140625" style="54" customWidth="1"/>
    <col min="12797" max="12797" width="6" style="54" customWidth="1"/>
    <col min="12798" max="12800" width="54.85546875" style="54"/>
    <col min="12801" max="12801" width="6" style="54" customWidth="1"/>
    <col min="12802" max="12802" width="58.5703125" style="54" customWidth="1"/>
    <col min="12803" max="12803" width="34.28515625" style="54" customWidth="1"/>
    <col min="12804" max="12804" width="41.85546875" style="54" customWidth="1"/>
    <col min="12805" max="12805" width="14.7109375" style="54" customWidth="1"/>
    <col min="12806" max="12806" width="17.42578125" style="54" customWidth="1"/>
    <col min="12807" max="12807" width="16.5703125" style="54" customWidth="1"/>
    <col min="12808" max="12812" width="14.7109375" style="54" customWidth="1"/>
    <col min="12813" max="13052" width="9.140625" style="54" customWidth="1"/>
    <col min="13053" max="13053" width="6" style="54" customWidth="1"/>
    <col min="13054" max="13056" width="54.85546875" style="54"/>
    <col min="13057" max="13057" width="6" style="54" customWidth="1"/>
    <col min="13058" max="13058" width="58.5703125" style="54" customWidth="1"/>
    <col min="13059" max="13059" width="34.28515625" style="54" customWidth="1"/>
    <col min="13060" max="13060" width="41.85546875" style="54" customWidth="1"/>
    <col min="13061" max="13061" width="14.7109375" style="54" customWidth="1"/>
    <col min="13062" max="13062" width="17.42578125" style="54" customWidth="1"/>
    <col min="13063" max="13063" width="16.5703125" style="54" customWidth="1"/>
    <col min="13064" max="13068" width="14.7109375" style="54" customWidth="1"/>
    <col min="13069" max="13308" width="9.140625" style="54" customWidth="1"/>
    <col min="13309" max="13309" width="6" style="54" customWidth="1"/>
    <col min="13310" max="13312" width="54.85546875" style="54"/>
    <col min="13313" max="13313" width="6" style="54" customWidth="1"/>
    <col min="13314" max="13314" width="58.5703125" style="54" customWidth="1"/>
    <col min="13315" max="13315" width="34.28515625" style="54" customWidth="1"/>
    <col min="13316" max="13316" width="41.85546875" style="54" customWidth="1"/>
    <col min="13317" max="13317" width="14.7109375" style="54" customWidth="1"/>
    <col min="13318" max="13318" width="17.42578125" style="54" customWidth="1"/>
    <col min="13319" max="13319" width="16.5703125" style="54" customWidth="1"/>
    <col min="13320" max="13324" width="14.7109375" style="54" customWidth="1"/>
    <col min="13325" max="13564" width="9.140625" style="54" customWidth="1"/>
    <col min="13565" max="13565" width="6" style="54" customWidth="1"/>
    <col min="13566" max="13568" width="54.85546875" style="54"/>
    <col min="13569" max="13569" width="6" style="54" customWidth="1"/>
    <col min="13570" max="13570" width="58.5703125" style="54" customWidth="1"/>
    <col min="13571" max="13571" width="34.28515625" style="54" customWidth="1"/>
    <col min="13572" max="13572" width="41.85546875" style="54" customWidth="1"/>
    <col min="13573" max="13573" width="14.7109375" style="54" customWidth="1"/>
    <col min="13574" max="13574" width="17.42578125" style="54" customWidth="1"/>
    <col min="13575" max="13575" width="16.5703125" style="54" customWidth="1"/>
    <col min="13576" max="13580" width="14.7109375" style="54" customWidth="1"/>
    <col min="13581" max="13820" width="9.140625" style="54" customWidth="1"/>
    <col min="13821" max="13821" width="6" style="54" customWidth="1"/>
    <col min="13822" max="13824" width="54.85546875" style="54"/>
    <col min="13825" max="13825" width="6" style="54" customWidth="1"/>
    <col min="13826" max="13826" width="58.5703125" style="54" customWidth="1"/>
    <col min="13827" max="13827" width="34.28515625" style="54" customWidth="1"/>
    <col min="13828" max="13828" width="41.85546875" style="54" customWidth="1"/>
    <col min="13829" max="13829" width="14.7109375" style="54" customWidth="1"/>
    <col min="13830" max="13830" width="17.42578125" style="54" customWidth="1"/>
    <col min="13831" max="13831" width="16.5703125" style="54" customWidth="1"/>
    <col min="13832" max="13836" width="14.7109375" style="54" customWidth="1"/>
    <col min="13837" max="14076" width="9.140625" style="54" customWidth="1"/>
    <col min="14077" max="14077" width="6" style="54" customWidth="1"/>
    <col min="14078" max="14080" width="54.85546875" style="54"/>
    <col min="14081" max="14081" width="6" style="54" customWidth="1"/>
    <col min="14082" max="14082" width="58.5703125" style="54" customWidth="1"/>
    <col min="14083" max="14083" width="34.28515625" style="54" customWidth="1"/>
    <col min="14084" max="14084" width="41.85546875" style="54" customWidth="1"/>
    <col min="14085" max="14085" width="14.7109375" style="54" customWidth="1"/>
    <col min="14086" max="14086" width="17.42578125" style="54" customWidth="1"/>
    <col min="14087" max="14087" width="16.5703125" style="54" customWidth="1"/>
    <col min="14088" max="14092" width="14.7109375" style="54" customWidth="1"/>
    <col min="14093" max="14332" width="9.140625" style="54" customWidth="1"/>
    <col min="14333" max="14333" width="6" style="54" customWidth="1"/>
    <col min="14334" max="14336" width="54.85546875" style="54"/>
    <col min="14337" max="14337" width="6" style="54" customWidth="1"/>
    <col min="14338" max="14338" width="58.5703125" style="54" customWidth="1"/>
    <col min="14339" max="14339" width="34.28515625" style="54" customWidth="1"/>
    <col min="14340" max="14340" width="41.85546875" style="54" customWidth="1"/>
    <col min="14341" max="14341" width="14.7109375" style="54" customWidth="1"/>
    <col min="14342" max="14342" width="17.42578125" style="54" customWidth="1"/>
    <col min="14343" max="14343" width="16.5703125" style="54" customWidth="1"/>
    <col min="14344" max="14348" width="14.7109375" style="54" customWidth="1"/>
    <col min="14349" max="14588" width="9.140625" style="54" customWidth="1"/>
    <col min="14589" max="14589" width="6" style="54" customWidth="1"/>
    <col min="14590" max="14592" width="54.85546875" style="54"/>
    <col min="14593" max="14593" width="6" style="54" customWidth="1"/>
    <col min="14594" max="14594" width="58.5703125" style="54" customWidth="1"/>
    <col min="14595" max="14595" width="34.28515625" style="54" customWidth="1"/>
    <col min="14596" max="14596" width="41.85546875" style="54" customWidth="1"/>
    <col min="14597" max="14597" width="14.7109375" style="54" customWidth="1"/>
    <col min="14598" max="14598" width="17.42578125" style="54" customWidth="1"/>
    <col min="14599" max="14599" width="16.5703125" style="54" customWidth="1"/>
    <col min="14600" max="14604" width="14.7109375" style="54" customWidth="1"/>
    <col min="14605" max="14844" width="9.140625" style="54" customWidth="1"/>
    <col min="14845" max="14845" width="6" style="54" customWidth="1"/>
    <col min="14846" max="14848" width="54.85546875" style="54"/>
    <col min="14849" max="14849" width="6" style="54" customWidth="1"/>
    <col min="14850" max="14850" width="58.5703125" style="54" customWidth="1"/>
    <col min="14851" max="14851" width="34.28515625" style="54" customWidth="1"/>
    <col min="14852" max="14852" width="41.85546875" style="54" customWidth="1"/>
    <col min="14853" max="14853" width="14.7109375" style="54" customWidth="1"/>
    <col min="14854" max="14854" width="17.42578125" style="54" customWidth="1"/>
    <col min="14855" max="14855" width="16.5703125" style="54" customWidth="1"/>
    <col min="14856" max="14860" width="14.7109375" style="54" customWidth="1"/>
    <col min="14861" max="15100" width="9.140625" style="54" customWidth="1"/>
    <col min="15101" max="15101" width="6" style="54" customWidth="1"/>
    <col min="15102" max="15104" width="54.85546875" style="54"/>
    <col min="15105" max="15105" width="6" style="54" customWidth="1"/>
    <col min="15106" max="15106" width="58.5703125" style="54" customWidth="1"/>
    <col min="15107" max="15107" width="34.28515625" style="54" customWidth="1"/>
    <col min="15108" max="15108" width="41.85546875" style="54" customWidth="1"/>
    <col min="15109" max="15109" width="14.7109375" style="54" customWidth="1"/>
    <col min="15110" max="15110" width="17.42578125" style="54" customWidth="1"/>
    <col min="15111" max="15111" width="16.5703125" style="54" customWidth="1"/>
    <col min="15112" max="15116" width="14.7109375" style="54" customWidth="1"/>
    <col min="15117" max="15356" width="9.140625" style="54" customWidth="1"/>
    <col min="15357" max="15357" width="6" style="54" customWidth="1"/>
    <col min="15358" max="15360" width="54.85546875" style="54"/>
    <col min="15361" max="15361" width="6" style="54" customWidth="1"/>
    <col min="15362" max="15362" width="58.5703125" style="54" customWidth="1"/>
    <col min="15363" max="15363" width="34.28515625" style="54" customWidth="1"/>
    <col min="15364" max="15364" width="41.85546875" style="54" customWidth="1"/>
    <col min="15365" max="15365" width="14.7109375" style="54" customWidth="1"/>
    <col min="15366" max="15366" width="17.42578125" style="54" customWidth="1"/>
    <col min="15367" max="15367" width="16.5703125" style="54" customWidth="1"/>
    <col min="15368" max="15372" width="14.7109375" style="54" customWidth="1"/>
    <col min="15373" max="15612" width="9.140625" style="54" customWidth="1"/>
    <col min="15613" max="15613" width="6" style="54" customWidth="1"/>
    <col min="15614" max="15616" width="54.85546875" style="54"/>
    <col min="15617" max="15617" width="6" style="54" customWidth="1"/>
    <col min="15618" max="15618" width="58.5703125" style="54" customWidth="1"/>
    <col min="15619" max="15619" width="34.28515625" style="54" customWidth="1"/>
    <col min="15620" max="15620" width="41.85546875" style="54" customWidth="1"/>
    <col min="15621" max="15621" width="14.7109375" style="54" customWidth="1"/>
    <col min="15622" max="15622" width="17.42578125" style="54" customWidth="1"/>
    <col min="15623" max="15623" width="16.5703125" style="54" customWidth="1"/>
    <col min="15624" max="15628" width="14.7109375" style="54" customWidth="1"/>
    <col min="15629" max="15868" width="9.140625" style="54" customWidth="1"/>
    <col min="15869" max="15869" width="6" style="54" customWidth="1"/>
    <col min="15870" max="15872" width="54.85546875" style="54"/>
    <col min="15873" max="15873" width="6" style="54" customWidth="1"/>
    <col min="15874" max="15874" width="58.5703125" style="54" customWidth="1"/>
    <col min="15875" max="15875" width="34.28515625" style="54" customWidth="1"/>
    <col min="15876" max="15876" width="41.85546875" style="54" customWidth="1"/>
    <col min="15877" max="15877" width="14.7109375" style="54" customWidth="1"/>
    <col min="15878" max="15878" width="17.42578125" style="54" customWidth="1"/>
    <col min="15879" max="15879" width="16.5703125" style="54" customWidth="1"/>
    <col min="15880" max="15884" width="14.7109375" style="54" customWidth="1"/>
    <col min="15885" max="16124" width="9.140625" style="54" customWidth="1"/>
    <col min="16125" max="16125" width="6" style="54" customWidth="1"/>
    <col min="16126" max="16128" width="54.85546875" style="54"/>
    <col min="16129" max="16129" width="6" style="54" customWidth="1"/>
    <col min="16130" max="16130" width="58.5703125" style="54" customWidth="1"/>
    <col min="16131" max="16131" width="34.28515625" style="54" customWidth="1"/>
    <col min="16132" max="16132" width="41.85546875" style="54" customWidth="1"/>
    <col min="16133" max="16133" width="14.7109375" style="54" customWidth="1"/>
    <col min="16134" max="16134" width="17.42578125" style="54" customWidth="1"/>
    <col min="16135" max="16135" width="16.5703125" style="54" customWidth="1"/>
    <col min="16136" max="16140" width="14.7109375" style="54" customWidth="1"/>
    <col min="16141" max="16380" width="9.140625" style="54" customWidth="1"/>
    <col min="16381" max="16381" width="6" style="54" customWidth="1"/>
    <col min="16382" max="16384" width="54.85546875" style="54"/>
  </cols>
  <sheetData>
    <row r="1" spans="1:9" customFormat="1" ht="15" customHeight="1">
      <c r="A1" s="290"/>
      <c r="B1" s="290"/>
      <c r="C1" s="290"/>
      <c r="D1" s="290"/>
      <c r="E1" s="158"/>
      <c r="F1" s="158"/>
      <c r="G1" s="158"/>
      <c r="H1" s="158"/>
      <c r="I1" s="158"/>
    </row>
    <row r="2" spans="1:9" ht="27" customHeight="1">
      <c r="A2" s="291" t="s">
        <v>73</v>
      </c>
      <c r="B2" s="291"/>
      <c r="C2" s="291"/>
      <c r="D2" s="291"/>
    </row>
    <row r="3" spans="1:9" ht="20.25" customHeight="1">
      <c r="A3" s="292" t="s">
        <v>235</v>
      </c>
      <c r="B3" s="292"/>
      <c r="C3" s="292"/>
      <c r="D3" s="292"/>
    </row>
    <row r="4" spans="1:9" s="5" customFormat="1" ht="16.5">
      <c r="A4" s="159"/>
      <c r="B4" s="160" t="s">
        <v>259</v>
      </c>
      <c r="C4" s="161"/>
      <c r="D4" s="161"/>
      <c r="E4" s="6"/>
      <c r="F4" s="55"/>
      <c r="G4" s="56"/>
      <c r="H4" s="16"/>
    </row>
    <row r="5" spans="1:9" s="5" customFormat="1" ht="16.5">
      <c r="A5" s="159"/>
      <c r="B5" s="160" t="s">
        <v>260</v>
      </c>
      <c r="C5" s="161"/>
      <c r="D5" s="161"/>
      <c r="E5" s="6"/>
      <c r="F5" s="55"/>
      <c r="G5" s="56"/>
      <c r="H5" s="16"/>
    </row>
    <row r="6" spans="1:9" s="5" customFormat="1" ht="16.5">
      <c r="A6" s="159"/>
      <c r="B6" s="162" t="s">
        <v>236</v>
      </c>
      <c r="C6" s="163"/>
      <c r="D6" s="163"/>
      <c r="E6" s="42"/>
      <c r="F6" s="42"/>
      <c r="G6" s="57"/>
      <c r="H6" s="16"/>
    </row>
    <row r="7" spans="1:9" ht="6.75" customHeight="1" thickBot="1">
      <c r="A7" s="164"/>
      <c r="B7" s="163"/>
      <c r="C7" s="163"/>
      <c r="D7" s="163"/>
    </row>
    <row r="8" spans="1:9" ht="25.5" customHeight="1" thickTop="1">
      <c r="A8" s="165" t="s">
        <v>0</v>
      </c>
      <c r="B8" s="166" t="s">
        <v>74</v>
      </c>
      <c r="C8" s="166" t="s">
        <v>7</v>
      </c>
      <c r="D8" s="167" t="s">
        <v>15</v>
      </c>
    </row>
    <row r="9" spans="1:9" s="58" customFormat="1" ht="24" customHeight="1">
      <c r="A9" s="168" t="s">
        <v>8</v>
      </c>
      <c r="B9" s="65" t="s">
        <v>261</v>
      </c>
      <c r="C9" s="69"/>
      <c r="D9" s="169"/>
      <c r="F9" s="170"/>
      <c r="G9" s="59"/>
    </row>
    <row r="10" spans="1:9" s="58" customFormat="1" ht="24" customHeight="1">
      <c r="A10" s="171">
        <v>1</v>
      </c>
      <c r="B10" s="68" t="s">
        <v>78</v>
      </c>
      <c r="C10" s="172">
        <f>XD!I10</f>
        <v>0</v>
      </c>
      <c r="D10" s="169"/>
      <c r="F10" s="170"/>
      <c r="G10" s="170"/>
    </row>
    <row r="11" spans="1:9" s="58" customFormat="1" ht="24" customHeight="1">
      <c r="A11" s="171">
        <v>2</v>
      </c>
      <c r="B11" s="68" t="s">
        <v>79</v>
      </c>
      <c r="C11" s="173">
        <f>XD!I14</f>
        <v>0</v>
      </c>
      <c r="D11" s="169"/>
      <c r="F11" s="170"/>
      <c r="G11" s="170"/>
    </row>
    <row r="12" spans="1:9" s="58" customFormat="1" ht="24" customHeight="1">
      <c r="A12" s="171">
        <v>3</v>
      </c>
      <c r="B12" s="68" t="s">
        <v>80</v>
      </c>
      <c r="C12" s="173">
        <f>XD!I35</f>
        <v>0</v>
      </c>
      <c r="D12" s="169"/>
      <c r="F12" s="170"/>
      <c r="G12" s="170"/>
    </row>
    <row r="13" spans="1:9" s="58" customFormat="1" ht="24" customHeight="1">
      <c r="A13" s="171">
        <v>4</v>
      </c>
      <c r="B13" s="68" t="s">
        <v>256</v>
      </c>
      <c r="C13" s="173">
        <f>XD!I53</f>
        <v>0</v>
      </c>
      <c r="D13" s="169" t="s">
        <v>329</v>
      </c>
      <c r="F13" s="170"/>
      <c r="G13" s="170"/>
    </row>
    <row r="14" spans="1:9" s="58" customFormat="1" ht="24" customHeight="1">
      <c r="A14" s="171">
        <v>5</v>
      </c>
      <c r="B14" s="68" t="s">
        <v>238</v>
      </c>
      <c r="C14" s="173">
        <f>XD!I79</f>
        <v>0</v>
      </c>
      <c r="D14" s="169"/>
      <c r="F14" s="170"/>
      <c r="G14" s="170"/>
    </row>
    <row r="15" spans="1:9" s="58" customFormat="1" ht="24" customHeight="1">
      <c r="A15" s="171">
        <v>6</v>
      </c>
      <c r="B15" s="68" t="s">
        <v>257</v>
      </c>
      <c r="C15" s="173">
        <f>XD!I88</f>
        <v>0</v>
      </c>
      <c r="D15" s="169"/>
      <c r="F15" s="170"/>
      <c r="G15" s="170"/>
    </row>
    <row r="16" spans="1:9" s="58" customFormat="1" ht="24" customHeight="1">
      <c r="A16" s="171">
        <v>7</v>
      </c>
      <c r="B16" s="68" t="s">
        <v>239</v>
      </c>
      <c r="C16" s="173">
        <f>XD!I105</f>
        <v>0</v>
      </c>
      <c r="D16" s="169"/>
      <c r="F16" s="170"/>
      <c r="G16" s="170"/>
    </row>
    <row r="17" spans="1:10">
      <c r="A17" s="171">
        <v>8</v>
      </c>
      <c r="B17" s="174" t="s">
        <v>258</v>
      </c>
      <c r="C17" s="172">
        <f>XD!I130</f>
        <v>0</v>
      </c>
      <c r="D17" s="175"/>
      <c r="F17" s="176"/>
      <c r="G17" s="177"/>
    </row>
    <row r="18" spans="1:10" ht="24" customHeight="1">
      <c r="A18" s="171">
        <v>9</v>
      </c>
      <c r="B18" s="60" t="s">
        <v>240</v>
      </c>
      <c r="C18" s="178">
        <f>SUM(C10:C17)</f>
        <v>0</v>
      </c>
      <c r="D18" s="179"/>
      <c r="F18" s="180"/>
      <c r="G18" s="170"/>
    </row>
    <row r="19" spans="1:10" ht="24" customHeight="1" thickBot="1">
      <c r="A19" s="171">
        <v>10</v>
      </c>
      <c r="B19" s="181" t="s">
        <v>241</v>
      </c>
      <c r="C19" s="182">
        <f>10%*C18</f>
        <v>0</v>
      </c>
      <c r="D19" s="183"/>
      <c r="F19" s="184"/>
      <c r="G19" s="185"/>
    </row>
    <row r="20" spans="1:10" ht="24" customHeight="1" thickTop="1">
      <c r="A20" s="171">
        <v>11</v>
      </c>
      <c r="B20" s="186" t="s">
        <v>242</v>
      </c>
      <c r="C20" s="187">
        <f>SUM(C18:C19)</f>
        <v>0</v>
      </c>
      <c r="D20" s="188"/>
      <c r="G20" s="184"/>
    </row>
    <row r="21" spans="1:10" ht="10.5" customHeight="1">
      <c r="A21" s="62"/>
      <c r="B21" s="62"/>
      <c r="C21" s="61"/>
      <c r="D21" s="61"/>
    </row>
    <row r="22" spans="1:10" s="64" customFormat="1" ht="17.25" customHeight="1">
      <c r="A22" s="5"/>
      <c r="B22" s="17" t="s">
        <v>10</v>
      </c>
      <c r="C22" s="189"/>
      <c r="D22" s="190"/>
      <c r="E22" s="18"/>
      <c r="F22" s="36"/>
      <c r="G22" s="6"/>
      <c r="H22" s="191"/>
      <c r="I22" s="5"/>
      <c r="J22" s="5"/>
    </row>
    <row r="23" spans="1:10" s="64" customFormat="1">
      <c r="A23" s="5"/>
      <c r="B23" s="192" t="s">
        <v>243</v>
      </c>
      <c r="C23" s="193"/>
      <c r="D23" s="194"/>
      <c r="E23" s="193"/>
      <c r="F23" s="195"/>
      <c r="G23" s="193"/>
      <c r="H23" s="196"/>
      <c r="I23" s="5"/>
      <c r="J23" s="5"/>
    </row>
    <row r="24" spans="1:10">
      <c r="A24" s="5"/>
      <c r="B24" s="192" t="s">
        <v>11</v>
      </c>
      <c r="C24" s="197"/>
      <c r="D24" s="198"/>
      <c r="E24" s="197"/>
      <c r="F24" s="199"/>
      <c r="G24" s="197"/>
      <c r="H24" s="196"/>
      <c r="I24" s="5"/>
      <c r="J24" s="5"/>
    </row>
    <row r="25" spans="1:10" ht="17.25" customHeight="1">
      <c r="A25" s="5"/>
      <c r="B25" s="192" t="s">
        <v>12</v>
      </c>
      <c r="C25" s="197"/>
      <c r="D25" s="198"/>
      <c r="E25" s="197"/>
      <c r="F25" s="199"/>
      <c r="G25" s="197"/>
      <c r="H25" s="196"/>
      <c r="I25" s="5"/>
      <c r="J25" s="5"/>
    </row>
    <row r="26" spans="1:10" s="63" customFormat="1" ht="21" customHeight="1">
      <c r="A26" s="5"/>
      <c r="B26" s="192" t="s">
        <v>14</v>
      </c>
      <c r="C26" s="197"/>
      <c r="D26" s="198"/>
      <c r="E26" s="197"/>
      <c r="F26" s="199"/>
      <c r="G26" s="197"/>
      <c r="H26" s="15"/>
      <c r="I26" s="5"/>
      <c r="J26" s="5"/>
    </row>
  </sheetData>
  <mergeCells count="3">
    <mergeCell ref="A1:D1"/>
    <mergeCell ref="A2:D2"/>
    <mergeCell ref="A3:D3"/>
  </mergeCells>
  <printOptions horizontalCentered="1"/>
  <pageMargins left="0.25" right="0.25" top="0.5" bottom="0.75" header="0.3" footer="0.3"/>
  <pageSetup paperSize="9" scale="78" fitToWidth="0" orientation="landscape" r:id="rId1"/>
  <headerFooter>
    <oddFooter>&amp;F&amp;RPage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tabSelected="1" topLeftCell="A85" zoomScale="80" zoomScaleNormal="80" workbookViewId="0">
      <selection activeCell="D144" sqref="D144"/>
    </sheetView>
  </sheetViews>
  <sheetFormatPr defaultColWidth="11.5703125" defaultRowHeight="15"/>
  <cols>
    <col min="1" max="1" width="5.28515625" style="6" customWidth="1"/>
    <col min="2" max="2" width="8" style="84" customWidth="1"/>
    <col min="3" max="3" width="30.85546875" style="85" customWidth="1"/>
    <col min="4" max="4" width="32.7109375" style="50" customWidth="1"/>
    <col min="5" max="5" width="8" style="86" customWidth="1"/>
    <col min="6" max="6" width="9.5703125" style="83" customWidth="1"/>
    <col min="7" max="7" width="13.28515625" style="23" customWidth="1"/>
    <col min="8" max="8" width="16.42578125" style="32" customWidth="1"/>
    <col min="9" max="9" width="17.5703125" style="15" customWidth="1"/>
    <col min="10" max="16384" width="11.5703125" style="6"/>
  </cols>
  <sheetData>
    <row r="1" spans="1:9" ht="16.5" customHeight="1"/>
    <row r="2" spans="1:9" ht="24.75" customHeight="1">
      <c r="A2" s="306" t="s">
        <v>37</v>
      </c>
      <c r="B2" s="306"/>
      <c r="C2" s="306"/>
      <c r="D2" s="306"/>
      <c r="E2" s="306"/>
      <c r="F2" s="306"/>
      <c r="G2" s="306"/>
      <c r="H2" s="306"/>
      <c r="I2" s="306"/>
    </row>
    <row r="3" spans="1:9" ht="16.5" customHeight="1">
      <c r="A3" s="26"/>
      <c r="B3" s="26"/>
      <c r="C3" s="26"/>
      <c r="D3" s="27"/>
      <c r="E3" s="26"/>
      <c r="F3" s="82"/>
      <c r="G3" s="26"/>
      <c r="H3" s="30"/>
      <c r="I3" s="26"/>
    </row>
    <row r="4" spans="1:9" ht="15.75">
      <c r="A4" s="307" t="s">
        <v>204</v>
      </c>
      <c r="B4" s="307"/>
      <c r="C4" s="307"/>
      <c r="D4" s="307"/>
      <c r="E4" s="307"/>
      <c r="F4" s="307"/>
      <c r="G4" s="307"/>
      <c r="H4" s="307"/>
      <c r="I4" s="28"/>
    </row>
    <row r="5" spans="1:9" ht="15.75">
      <c r="A5" s="308" t="s">
        <v>16</v>
      </c>
      <c r="B5" s="308"/>
      <c r="C5" s="308"/>
      <c r="D5" s="308"/>
      <c r="E5" s="308"/>
      <c r="F5" s="308"/>
      <c r="G5" s="308"/>
      <c r="H5" s="308"/>
      <c r="I5" s="29"/>
    </row>
    <row r="6" spans="1:9" ht="15.75">
      <c r="A6" s="308" t="s">
        <v>205</v>
      </c>
      <c r="B6" s="308"/>
      <c r="C6" s="308"/>
      <c r="D6" s="308"/>
      <c r="E6" s="308"/>
      <c r="F6" s="308"/>
      <c r="G6" s="308"/>
      <c r="H6" s="308"/>
      <c r="I6" s="29"/>
    </row>
    <row r="7" spans="1:9">
      <c r="A7" s="87"/>
      <c r="B7" s="14"/>
      <c r="C7" s="7"/>
      <c r="D7" s="8"/>
      <c r="E7" s="19"/>
      <c r="F7" s="55"/>
      <c r="G7" s="20"/>
      <c r="H7" s="31"/>
      <c r="I7" s="16"/>
    </row>
    <row r="8" spans="1:9" ht="23.25" customHeight="1">
      <c r="A8" s="309" t="s">
        <v>0</v>
      </c>
      <c r="B8" s="310" t="s">
        <v>2</v>
      </c>
      <c r="C8" s="311" t="s">
        <v>3</v>
      </c>
      <c r="D8" s="312" t="s">
        <v>4</v>
      </c>
      <c r="E8" s="311" t="s">
        <v>1</v>
      </c>
      <c r="F8" s="313" t="s">
        <v>5</v>
      </c>
      <c r="G8" s="315" t="s">
        <v>6</v>
      </c>
      <c r="H8" s="316" t="s">
        <v>7</v>
      </c>
      <c r="I8" s="318" t="s">
        <v>15</v>
      </c>
    </row>
    <row r="9" spans="1:9">
      <c r="A9" s="309"/>
      <c r="B9" s="310"/>
      <c r="C9" s="311"/>
      <c r="D9" s="312"/>
      <c r="E9" s="311"/>
      <c r="F9" s="314"/>
      <c r="G9" s="315"/>
      <c r="H9" s="317"/>
      <c r="I9" s="318"/>
    </row>
    <row r="10" spans="1:9" s="88" customFormat="1" ht="28.5" customHeight="1">
      <c r="A10" s="39" t="s">
        <v>8</v>
      </c>
      <c r="B10" s="293" t="s">
        <v>38</v>
      </c>
      <c r="C10" s="294"/>
      <c r="D10" s="2"/>
      <c r="E10" s="43"/>
      <c r="F10" s="93"/>
      <c r="G10" s="94"/>
      <c r="H10" s="24"/>
      <c r="I10" s="24">
        <f>SUM(H11:H13)</f>
        <v>0</v>
      </c>
    </row>
    <row r="11" spans="1:9" s="88" customFormat="1" ht="45">
      <c r="A11" s="40">
        <v>1</v>
      </c>
      <c r="B11" s="9" t="s">
        <v>13</v>
      </c>
      <c r="C11" s="10" t="s">
        <v>273</v>
      </c>
      <c r="D11" s="2"/>
      <c r="E11" s="3" t="s">
        <v>20</v>
      </c>
      <c r="F11" s="67">
        <v>1</v>
      </c>
      <c r="G11" s="35"/>
      <c r="H11" s="4">
        <f>G11*F11</f>
        <v>0</v>
      </c>
      <c r="I11" s="4"/>
    </row>
    <row r="12" spans="1:9" s="88" customFormat="1" ht="30">
      <c r="A12" s="11">
        <v>2</v>
      </c>
      <c r="B12" s="9" t="s">
        <v>13</v>
      </c>
      <c r="C12" s="10" t="s">
        <v>60</v>
      </c>
      <c r="D12" s="2"/>
      <c r="E12" s="3" t="s">
        <v>20</v>
      </c>
      <c r="F12" s="67">
        <v>1</v>
      </c>
      <c r="G12" s="21"/>
      <c r="H12" s="4">
        <f t="shared" ref="H12:H75" si="0">G12*F12</f>
        <v>0</v>
      </c>
      <c r="I12" s="4"/>
    </row>
    <row r="13" spans="1:9" s="88" customFormat="1" ht="96" customHeight="1">
      <c r="A13" s="40">
        <v>4</v>
      </c>
      <c r="B13" s="9" t="s">
        <v>13</v>
      </c>
      <c r="C13" s="10" t="s">
        <v>368</v>
      </c>
      <c r="D13" s="25" t="s">
        <v>328</v>
      </c>
      <c r="E13" s="3" t="s">
        <v>20</v>
      </c>
      <c r="F13" s="66">
        <v>1</v>
      </c>
      <c r="G13" s="35"/>
      <c r="H13" s="4">
        <f t="shared" si="0"/>
        <v>0</v>
      </c>
      <c r="I13" s="4"/>
    </row>
    <row r="14" spans="1:9" s="88" customFormat="1" ht="28.5" customHeight="1">
      <c r="A14" s="38" t="s">
        <v>9</v>
      </c>
      <c r="B14" s="295" t="s">
        <v>36</v>
      </c>
      <c r="C14" s="296"/>
      <c r="D14" s="2"/>
      <c r="E14" s="3"/>
      <c r="F14" s="67">
        <v>0</v>
      </c>
      <c r="G14" s="22"/>
      <c r="H14" s="4">
        <f t="shared" si="0"/>
        <v>0</v>
      </c>
      <c r="I14" s="24">
        <f>SUM(H15:H34)</f>
        <v>0</v>
      </c>
    </row>
    <row r="15" spans="1:9" s="88" customFormat="1" ht="18" customHeight="1">
      <c r="A15" s="99" t="s">
        <v>59</v>
      </c>
      <c r="B15" s="101" t="s">
        <v>84</v>
      </c>
      <c r="C15" s="79"/>
      <c r="D15" s="98"/>
      <c r="E15" s="43"/>
      <c r="F15" s="67">
        <v>0</v>
      </c>
      <c r="G15" s="100"/>
      <c r="H15" s="4">
        <f t="shared" si="0"/>
        <v>0</v>
      </c>
      <c r="I15" s="4"/>
    </row>
    <row r="16" spans="1:9" s="88" customFormat="1" ht="28.5" customHeight="1">
      <c r="A16" s="96" t="s">
        <v>85</v>
      </c>
      <c r="B16" s="97" t="s">
        <v>86</v>
      </c>
      <c r="C16" s="78"/>
      <c r="D16" s="102"/>
      <c r="E16" s="103"/>
      <c r="F16" s="67">
        <v>0</v>
      </c>
      <c r="G16" s="104"/>
      <c r="H16" s="4">
        <f t="shared" si="0"/>
        <v>0</v>
      </c>
      <c r="I16" s="4"/>
    </row>
    <row r="17" spans="1:9" s="88" customFormat="1" ht="33" customHeight="1">
      <c r="A17" s="72">
        <v>1</v>
      </c>
      <c r="B17" s="9" t="s">
        <v>61</v>
      </c>
      <c r="C17" s="10" t="s">
        <v>62</v>
      </c>
      <c r="D17" s="2" t="s">
        <v>87</v>
      </c>
      <c r="E17" s="3" t="s">
        <v>19</v>
      </c>
      <c r="F17" s="67">
        <v>27</v>
      </c>
      <c r="G17" s="35"/>
      <c r="H17" s="4">
        <f t="shared" si="0"/>
        <v>0</v>
      </c>
      <c r="I17" s="4"/>
    </row>
    <row r="18" spans="1:9" s="88" customFormat="1" ht="45">
      <c r="A18" s="72">
        <v>2</v>
      </c>
      <c r="B18" s="9" t="s">
        <v>88</v>
      </c>
      <c r="C18" s="10" t="s">
        <v>89</v>
      </c>
      <c r="D18" s="2" t="s">
        <v>203</v>
      </c>
      <c r="E18" s="3" t="s">
        <v>19</v>
      </c>
      <c r="F18" s="67">
        <v>22.8</v>
      </c>
      <c r="G18" s="35"/>
      <c r="H18" s="4">
        <f t="shared" si="0"/>
        <v>0</v>
      </c>
      <c r="I18" s="4"/>
    </row>
    <row r="19" spans="1:9" s="88" customFormat="1" ht="28.5">
      <c r="A19" s="72">
        <v>3</v>
      </c>
      <c r="B19" s="9" t="s">
        <v>63</v>
      </c>
      <c r="C19" s="10" t="s">
        <v>64</v>
      </c>
      <c r="D19" s="2" t="s">
        <v>65</v>
      </c>
      <c r="E19" s="3" t="s">
        <v>31</v>
      </c>
      <c r="F19" s="67">
        <v>4</v>
      </c>
      <c r="G19" s="35"/>
      <c r="H19" s="4">
        <f t="shared" si="0"/>
        <v>0</v>
      </c>
      <c r="I19" s="4"/>
    </row>
    <row r="20" spans="1:9" s="88" customFormat="1" ht="18" customHeight="1">
      <c r="A20" s="72">
        <v>4</v>
      </c>
      <c r="B20" s="9" t="s">
        <v>66</v>
      </c>
      <c r="C20" s="10" t="s">
        <v>67</v>
      </c>
      <c r="D20" s="2" t="s">
        <v>65</v>
      </c>
      <c r="E20" s="3" t="s">
        <v>31</v>
      </c>
      <c r="F20" s="67">
        <v>4</v>
      </c>
      <c r="G20" s="35"/>
      <c r="H20" s="4">
        <f t="shared" si="0"/>
        <v>0</v>
      </c>
      <c r="I20" s="4"/>
    </row>
    <row r="21" spans="1:9" s="88" customFormat="1" ht="18" customHeight="1">
      <c r="A21" s="72">
        <v>5</v>
      </c>
      <c r="B21" s="9" t="s">
        <v>68</v>
      </c>
      <c r="C21" s="10" t="s">
        <v>90</v>
      </c>
      <c r="D21" s="2" t="s">
        <v>91</v>
      </c>
      <c r="E21" s="3" t="s">
        <v>31</v>
      </c>
      <c r="F21" s="67">
        <v>4</v>
      </c>
      <c r="G21" s="35"/>
      <c r="H21" s="4">
        <f t="shared" si="0"/>
        <v>0</v>
      </c>
      <c r="I21" s="4"/>
    </row>
    <row r="22" spans="1:9" s="88" customFormat="1" ht="18" customHeight="1">
      <c r="A22" s="72">
        <v>6</v>
      </c>
      <c r="B22" s="9" t="s">
        <v>93</v>
      </c>
      <c r="C22" s="10" t="s">
        <v>94</v>
      </c>
      <c r="D22" s="2" t="s">
        <v>92</v>
      </c>
      <c r="E22" s="3" t="s">
        <v>31</v>
      </c>
      <c r="F22" s="67">
        <v>4</v>
      </c>
      <c r="G22" s="35"/>
      <c r="H22" s="4">
        <f t="shared" si="0"/>
        <v>0</v>
      </c>
      <c r="I22" s="4"/>
    </row>
    <row r="23" spans="1:9" s="88" customFormat="1" ht="21.75" customHeight="1">
      <c r="A23" s="72">
        <v>7</v>
      </c>
      <c r="B23" s="9" t="s">
        <v>35</v>
      </c>
      <c r="C23" s="2" t="s">
        <v>96</v>
      </c>
      <c r="D23" s="2" t="s">
        <v>97</v>
      </c>
      <c r="E23" s="3" t="s">
        <v>19</v>
      </c>
      <c r="F23" s="67">
        <v>20</v>
      </c>
      <c r="G23" s="35"/>
      <c r="H23" s="4">
        <f t="shared" si="0"/>
        <v>0</v>
      </c>
      <c r="I23" s="4"/>
    </row>
    <row r="24" spans="1:9" s="88" customFormat="1" ht="83.25" customHeight="1">
      <c r="A24" s="72">
        <v>8</v>
      </c>
      <c r="B24" s="9" t="s">
        <v>98</v>
      </c>
      <c r="C24" s="10" t="s">
        <v>99</v>
      </c>
      <c r="D24" s="2" t="s">
        <v>100</v>
      </c>
      <c r="E24" s="3" t="s">
        <v>19</v>
      </c>
      <c r="F24" s="67">
        <v>4</v>
      </c>
      <c r="G24" s="35"/>
      <c r="H24" s="4">
        <f t="shared" si="0"/>
        <v>0</v>
      </c>
      <c r="I24" s="4"/>
    </row>
    <row r="25" spans="1:9" s="88" customFormat="1" ht="19.5" customHeight="1">
      <c r="A25" s="96" t="s">
        <v>101</v>
      </c>
      <c r="B25" s="95" t="s">
        <v>102</v>
      </c>
      <c r="C25" s="78"/>
      <c r="D25" s="102"/>
      <c r="E25" s="103"/>
      <c r="F25" s="67">
        <v>0</v>
      </c>
      <c r="G25" s="104"/>
      <c r="H25" s="4">
        <f t="shared" si="0"/>
        <v>0</v>
      </c>
      <c r="I25" s="4"/>
    </row>
    <row r="26" spans="1:9" s="88" customFormat="1" ht="30">
      <c r="A26" s="72">
        <v>1</v>
      </c>
      <c r="B26" s="9" t="s">
        <v>13</v>
      </c>
      <c r="C26" s="10" t="s">
        <v>264</v>
      </c>
      <c r="D26" s="2" t="s">
        <v>263</v>
      </c>
      <c r="E26" s="3" t="s">
        <v>19</v>
      </c>
      <c r="F26" s="67">
        <f>(0.9*2.2)*2</f>
        <v>3.9600000000000004</v>
      </c>
      <c r="G26" s="35"/>
      <c r="H26" s="4">
        <f t="shared" si="0"/>
        <v>0</v>
      </c>
      <c r="I26" s="4"/>
    </row>
    <row r="27" spans="1:9" s="88" customFormat="1">
      <c r="A27" s="99" t="s">
        <v>103</v>
      </c>
      <c r="B27" s="101" t="s">
        <v>104</v>
      </c>
      <c r="C27" s="79"/>
      <c r="D27" s="98"/>
      <c r="E27" s="43"/>
      <c r="F27" s="67">
        <v>0</v>
      </c>
      <c r="G27" s="100"/>
      <c r="H27" s="4">
        <f t="shared" si="0"/>
        <v>0</v>
      </c>
      <c r="I27" s="24"/>
    </row>
    <row r="28" spans="1:9" s="88" customFormat="1" ht="30">
      <c r="A28" s="72">
        <v>1</v>
      </c>
      <c r="B28" s="9" t="s">
        <v>105</v>
      </c>
      <c r="C28" s="1" t="s">
        <v>106</v>
      </c>
      <c r="D28" s="2" t="s">
        <v>107</v>
      </c>
      <c r="E28" s="3" t="s">
        <v>19</v>
      </c>
      <c r="F28" s="67">
        <v>75</v>
      </c>
      <c r="G28" s="35"/>
      <c r="H28" s="4">
        <f t="shared" si="0"/>
        <v>0</v>
      </c>
      <c r="I28" s="226"/>
    </row>
    <row r="29" spans="1:9" s="88" customFormat="1" ht="30">
      <c r="A29" s="72">
        <v>2</v>
      </c>
      <c r="B29" s="9" t="s">
        <v>109</v>
      </c>
      <c r="C29" s="10" t="s">
        <v>110</v>
      </c>
      <c r="D29" s="2" t="s">
        <v>108</v>
      </c>
      <c r="E29" s="3" t="s">
        <v>19</v>
      </c>
      <c r="F29" s="67">
        <v>36.4</v>
      </c>
      <c r="G29" s="35"/>
      <c r="H29" s="4">
        <f t="shared" si="0"/>
        <v>0</v>
      </c>
      <c r="I29" s="105"/>
    </row>
    <row r="30" spans="1:9" s="88" customFormat="1" ht="33" customHeight="1">
      <c r="A30" s="99" t="s">
        <v>111</v>
      </c>
      <c r="B30" s="79" t="s">
        <v>112</v>
      </c>
      <c r="C30" s="79"/>
      <c r="D30" s="98"/>
      <c r="E30" s="43"/>
      <c r="F30" s="67">
        <v>0</v>
      </c>
      <c r="G30" s="100"/>
      <c r="H30" s="4">
        <f t="shared" si="0"/>
        <v>0</v>
      </c>
      <c r="I30" s="4"/>
    </row>
    <row r="31" spans="1:9" s="88" customFormat="1" ht="33" customHeight="1">
      <c r="A31" s="72">
        <v>1</v>
      </c>
      <c r="B31" s="9" t="s">
        <v>113</v>
      </c>
      <c r="C31" s="10" t="s">
        <v>114</v>
      </c>
      <c r="D31" s="2" t="s">
        <v>115</v>
      </c>
      <c r="E31" s="3" t="s">
        <v>19</v>
      </c>
      <c r="F31" s="67">
        <f>F28+F29*2</f>
        <v>147.80000000000001</v>
      </c>
      <c r="G31" s="35"/>
      <c r="H31" s="4">
        <f t="shared" si="0"/>
        <v>0</v>
      </c>
      <c r="I31" s="4"/>
    </row>
    <row r="32" spans="1:9" s="88" customFormat="1" ht="33" customHeight="1">
      <c r="A32" s="72">
        <v>2</v>
      </c>
      <c r="B32" s="9" t="s">
        <v>17</v>
      </c>
      <c r="C32" s="10" t="s">
        <v>18</v>
      </c>
      <c r="D32" s="2" t="s">
        <v>115</v>
      </c>
      <c r="E32" s="3" t="s">
        <v>19</v>
      </c>
      <c r="F32" s="67">
        <v>100</v>
      </c>
      <c r="G32" s="35"/>
      <c r="H32" s="4">
        <f t="shared" si="0"/>
        <v>0</v>
      </c>
      <c r="I32" s="4"/>
    </row>
    <row r="33" spans="1:9" s="88" customFormat="1" ht="27.75" customHeight="1">
      <c r="A33" s="72">
        <v>3</v>
      </c>
      <c r="B33" s="9" t="s">
        <v>116</v>
      </c>
      <c r="C33" s="1" t="s">
        <v>117</v>
      </c>
      <c r="D33" s="2" t="s">
        <v>118</v>
      </c>
      <c r="E33" s="3" t="s">
        <v>19</v>
      </c>
      <c r="F33" s="67">
        <v>30</v>
      </c>
      <c r="G33" s="35"/>
      <c r="H33" s="4">
        <f t="shared" si="0"/>
        <v>0</v>
      </c>
      <c r="I33" s="105"/>
    </row>
    <row r="34" spans="1:9" s="88" customFormat="1" ht="54" customHeight="1">
      <c r="A34" s="266">
        <v>4</v>
      </c>
      <c r="B34" s="228" t="s">
        <v>330</v>
      </c>
      <c r="C34" s="267" t="s">
        <v>331</v>
      </c>
      <c r="D34" s="229" t="s">
        <v>332</v>
      </c>
      <c r="E34" s="230" t="s">
        <v>19</v>
      </c>
      <c r="F34" s="268">
        <v>9</v>
      </c>
      <c r="G34" s="232"/>
      <c r="H34" s="232">
        <f t="shared" si="0"/>
        <v>0</v>
      </c>
      <c r="I34" s="269"/>
    </row>
    <row r="35" spans="1:9" s="88" customFormat="1" ht="18" customHeight="1">
      <c r="A35" s="39" t="s">
        <v>40</v>
      </c>
      <c r="B35" s="295" t="s">
        <v>41</v>
      </c>
      <c r="C35" s="296"/>
      <c r="D35" s="2"/>
      <c r="E35" s="12"/>
      <c r="F35" s="67">
        <v>0</v>
      </c>
      <c r="G35" s="34"/>
      <c r="H35" s="4">
        <f t="shared" si="0"/>
        <v>0</v>
      </c>
      <c r="I35" s="24">
        <f>SUM(H36:H52)</f>
        <v>0</v>
      </c>
    </row>
    <row r="36" spans="1:9" s="88" customFormat="1" ht="18" customHeight="1">
      <c r="A36" s="44" t="s">
        <v>72</v>
      </c>
      <c r="B36" s="297" t="s">
        <v>119</v>
      </c>
      <c r="C36" s="298"/>
      <c r="D36" s="2"/>
      <c r="E36" s="12"/>
      <c r="F36" s="67">
        <v>0</v>
      </c>
      <c r="G36" s="34"/>
      <c r="H36" s="4">
        <f t="shared" si="0"/>
        <v>0</v>
      </c>
      <c r="I36" s="4"/>
    </row>
    <row r="37" spans="1:9" s="88" customFormat="1" ht="255">
      <c r="A37" s="11">
        <v>1</v>
      </c>
      <c r="B37" s="9" t="s">
        <v>39</v>
      </c>
      <c r="C37" s="10" t="s">
        <v>198</v>
      </c>
      <c r="D37" s="80" t="s">
        <v>200</v>
      </c>
      <c r="E37" s="3" t="s">
        <v>31</v>
      </c>
      <c r="F37" s="67">
        <v>4</v>
      </c>
      <c r="G37" s="34"/>
      <c r="H37" s="4">
        <f t="shared" si="0"/>
        <v>0</v>
      </c>
      <c r="I37" s="4"/>
    </row>
    <row r="38" spans="1:9" s="88" customFormat="1" ht="75">
      <c r="A38" s="11">
        <v>2</v>
      </c>
      <c r="B38" s="106" t="s">
        <v>121</v>
      </c>
      <c r="C38" s="107" t="s">
        <v>122</v>
      </c>
      <c r="D38" s="108" t="s">
        <v>123</v>
      </c>
      <c r="E38" s="109" t="s">
        <v>22</v>
      </c>
      <c r="F38" s="67">
        <v>2</v>
      </c>
      <c r="G38" s="110"/>
      <c r="H38" s="4">
        <f t="shared" si="0"/>
        <v>0</v>
      </c>
      <c r="I38" s="4"/>
    </row>
    <row r="39" spans="1:9" s="88" customFormat="1" ht="45">
      <c r="A39" s="11">
        <v>3</v>
      </c>
      <c r="B39" s="106" t="s">
        <v>361</v>
      </c>
      <c r="C39" s="107" t="s">
        <v>362</v>
      </c>
      <c r="D39" s="108" t="s">
        <v>363</v>
      </c>
      <c r="E39" s="109" t="s">
        <v>22</v>
      </c>
      <c r="F39" s="67">
        <v>1</v>
      </c>
      <c r="G39" s="110"/>
      <c r="H39" s="4">
        <f t="shared" ref="H39" si="1">F39*G39</f>
        <v>0</v>
      </c>
      <c r="I39" s="4"/>
    </row>
    <row r="40" spans="1:9" s="88" customFormat="1" ht="18" customHeight="1">
      <c r="A40" s="39" t="s">
        <v>267</v>
      </c>
      <c r="B40" s="111" t="s">
        <v>42</v>
      </c>
      <c r="C40" s="112"/>
      <c r="D40" s="108"/>
      <c r="E40" s="109"/>
      <c r="F40" s="67">
        <v>0</v>
      </c>
      <c r="G40" s="110"/>
      <c r="H40" s="4">
        <f t="shared" si="0"/>
        <v>0</v>
      </c>
      <c r="I40" s="4"/>
    </row>
    <row r="41" spans="1:9" s="88" customFormat="1" ht="105">
      <c r="A41" s="11">
        <v>1</v>
      </c>
      <c r="B41" s="106" t="s">
        <v>32</v>
      </c>
      <c r="C41" s="107" t="s">
        <v>161</v>
      </c>
      <c r="D41" s="108" t="s">
        <v>77</v>
      </c>
      <c r="E41" s="109" t="s">
        <v>22</v>
      </c>
      <c r="F41" s="67">
        <v>6</v>
      </c>
      <c r="G41" s="110"/>
      <c r="H41" s="4">
        <f t="shared" si="0"/>
        <v>0</v>
      </c>
      <c r="I41" s="4"/>
    </row>
    <row r="42" spans="1:9" s="88" customFormat="1" ht="75">
      <c r="A42" s="11">
        <v>2</v>
      </c>
      <c r="B42" s="106" t="s">
        <v>33</v>
      </c>
      <c r="C42" s="107" t="s">
        <v>160</v>
      </c>
      <c r="D42" s="108" t="s">
        <v>76</v>
      </c>
      <c r="E42" s="109" t="s">
        <v>22</v>
      </c>
      <c r="F42" s="67">
        <v>8</v>
      </c>
      <c r="G42" s="110"/>
      <c r="H42" s="4">
        <f t="shared" si="0"/>
        <v>0</v>
      </c>
      <c r="I42" s="4"/>
    </row>
    <row r="43" spans="1:9" s="88" customFormat="1" ht="90">
      <c r="A43" s="11">
        <v>3</v>
      </c>
      <c r="B43" s="106" t="s">
        <v>75</v>
      </c>
      <c r="C43" s="107" t="s">
        <v>124</v>
      </c>
      <c r="D43" s="108" t="s">
        <v>125</v>
      </c>
      <c r="E43" s="109" t="s">
        <v>22</v>
      </c>
      <c r="F43" s="67">
        <v>1</v>
      </c>
      <c r="G43" s="110"/>
      <c r="H43" s="4">
        <f t="shared" si="0"/>
        <v>0</v>
      </c>
      <c r="I43" s="4"/>
    </row>
    <row r="44" spans="1:9" s="88" customFormat="1" ht="51.75" customHeight="1">
      <c r="A44" s="11">
        <v>4</v>
      </c>
      <c r="B44" s="9" t="s">
        <v>162</v>
      </c>
      <c r="C44" s="2" t="s">
        <v>163</v>
      </c>
      <c r="D44" s="113" t="s">
        <v>164</v>
      </c>
      <c r="E44" s="12" t="s">
        <v>22</v>
      </c>
      <c r="F44" s="67">
        <v>4</v>
      </c>
      <c r="G44" s="110"/>
      <c r="H44" s="4">
        <f t="shared" si="0"/>
        <v>0</v>
      </c>
      <c r="I44" s="4"/>
    </row>
    <row r="45" spans="1:9" s="88" customFormat="1" ht="18" customHeight="1">
      <c r="A45" s="39" t="s">
        <v>268</v>
      </c>
      <c r="B45" s="71" t="s">
        <v>126</v>
      </c>
      <c r="C45" s="90"/>
      <c r="D45" s="2"/>
      <c r="E45" s="12"/>
      <c r="F45" s="67">
        <v>0</v>
      </c>
      <c r="G45" s="34"/>
      <c r="H45" s="4">
        <f t="shared" si="0"/>
        <v>0</v>
      </c>
      <c r="I45" s="4"/>
    </row>
    <row r="46" spans="1:9" s="88" customFormat="1" ht="106.5" customHeight="1">
      <c r="A46" s="11">
        <v>1</v>
      </c>
      <c r="B46" s="9" t="s">
        <v>43</v>
      </c>
      <c r="C46" s="10" t="s">
        <v>120</v>
      </c>
      <c r="D46" s="80" t="s">
        <v>199</v>
      </c>
      <c r="E46" s="3" t="s">
        <v>21</v>
      </c>
      <c r="F46" s="67">
        <v>3</v>
      </c>
      <c r="G46" s="33"/>
      <c r="H46" s="4">
        <f t="shared" si="0"/>
        <v>0</v>
      </c>
      <c r="I46" s="4"/>
    </row>
    <row r="47" spans="1:9" s="88" customFormat="1" ht="135.75" customHeight="1">
      <c r="A47" s="11">
        <v>2</v>
      </c>
      <c r="B47" s="9" t="s">
        <v>44</v>
      </c>
      <c r="C47" s="10" t="s">
        <v>45</v>
      </c>
      <c r="D47" s="1" t="s">
        <v>201</v>
      </c>
      <c r="E47" s="3" t="s">
        <v>19</v>
      </c>
      <c r="F47" s="67">
        <v>13.92</v>
      </c>
      <c r="G47" s="34"/>
      <c r="H47" s="4">
        <f t="shared" si="0"/>
        <v>0</v>
      </c>
      <c r="I47" s="4"/>
    </row>
    <row r="48" spans="1:9" s="88" customFormat="1" ht="75">
      <c r="A48" s="11">
        <v>3</v>
      </c>
      <c r="B48" s="9" t="s">
        <v>69</v>
      </c>
      <c r="C48" s="10" t="s">
        <v>70</v>
      </c>
      <c r="D48" s="2" t="s">
        <v>202</v>
      </c>
      <c r="E48" s="3" t="s">
        <v>19</v>
      </c>
      <c r="F48" s="67">
        <v>3.96</v>
      </c>
      <c r="G48" s="33"/>
      <c r="H48" s="4">
        <f t="shared" si="0"/>
        <v>0</v>
      </c>
      <c r="I48" s="4"/>
    </row>
    <row r="49" spans="1:9" s="88" customFormat="1" ht="75.75" customHeight="1">
      <c r="A49" s="11">
        <v>4</v>
      </c>
      <c r="B49" s="114" t="s">
        <v>127</v>
      </c>
      <c r="C49" s="107" t="s">
        <v>128</v>
      </c>
      <c r="D49" s="108" t="s">
        <v>129</v>
      </c>
      <c r="E49" s="109" t="s">
        <v>22</v>
      </c>
      <c r="F49" s="67">
        <v>6</v>
      </c>
      <c r="G49" s="110"/>
      <c r="H49" s="4">
        <f t="shared" si="0"/>
        <v>0</v>
      </c>
      <c r="I49" s="4"/>
    </row>
    <row r="50" spans="1:9" s="88" customFormat="1" ht="27.75" customHeight="1">
      <c r="A50" s="39" t="s">
        <v>269</v>
      </c>
      <c r="B50" s="89" t="s">
        <v>81</v>
      </c>
      <c r="C50" s="90"/>
      <c r="D50" s="2"/>
      <c r="E50" s="12"/>
      <c r="F50" s="67">
        <v>0</v>
      </c>
      <c r="G50" s="34"/>
      <c r="H50" s="4">
        <f t="shared" si="0"/>
        <v>0</v>
      </c>
      <c r="I50" s="4"/>
    </row>
    <row r="51" spans="1:9" s="88" customFormat="1" ht="90">
      <c r="A51" s="11">
        <v>1</v>
      </c>
      <c r="B51" s="9" t="s">
        <v>58</v>
      </c>
      <c r="C51" s="10" t="s">
        <v>82</v>
      </c>
      <c r="D51" s="2" t="s">
        <v>83</v>
      </c>
      <c r="E51" s="70" t="s">
        <v>21</v>
      </c>
      <c r="F51" s="67">
        <v>4</v>
      </c>
      <c r="G51" s="33"/>
      <c r="H51" s="4">
        <f t="shared" si="0"/>
        <v>0</v>
      </c>
      <c r="I51" s="4"/>
    </row>
    <row r="52" spans="1:9" s="135" customFormat="1" ht="30">
      <c r="A52" s="224">
        <v>2</v>
      </c>
      <c r="B52" s="81" t="s">
        <v>13</v>
      </c>
      <c r="C52" s="73" t="s">
        <v>248</v>
      </c>
      <c r="D52" s="91" t="s">
        <v>249</v>
      </c>
      <c r="E52" s="74" t="s">
        <v>19</v>
      </c>
      <c r="F52" s="134">
        <f>2*3</f>
        <v>6</v>
      </c>
      <c r="G52" s="225"/>
      <c r="H52" s="4">
        <f t="shared" si="0"/>
        <v>0</v>
      </c>
      <c r="I52" s="139"/>
    </row>
    <row r="53" spans="1:9" s="88" customFormat="1" ht="18" customHeight="1">
      <c r="A53" s="39" t="s">
        <v>159</v>
      </c>
      <c r="B53" s="299" t="s">
        <v>255</v>
      </c>
      <c r="C53" s="300"/>
      <c r="D53" s="2"/>
      <c r="E53" s="3"/>
      <c r="F53" s="67">
        <v>0</v>
      </c>
      <c r="G53" s="21"/>
      <c r="H53" s="4">
        <f t="shared" si="0"/>
        <v>0</v>
      </c>
      <c r="I53" s="24">
        <f>SUM(H54:H78)</f>
        <v>0</v>
      </c>
    </row>
    <row r="54" spans="1:9" ht="20.100000000000001" customHeight="1">
      <c r="A54" s="38" t="s">
        <v>270</v>
      </c>
      <c r="B54" s="295" t="s">
        <v>46</v>
      </c>
      <c r="C54" s="296"/>
      <c r="D54" s="2"/>
      <c r="E54" s="3"/>
      <c r="F54" s="66"/>
      <c r="G54" s="22"/>
      <c r="H54" s="4">
        <f t="shared" si="0"/>
        <v>0</v>
      </c>
      <c r="I54" s="77"/>
    </row>
    <row r="55" spans="1:9" s="88" customFormat="1" ht="18" customHeight="1">
      <c r="A55" s="40">
        <v>1</v>
      </c>
      <c r="B55" s="9" t="s">
        <v>130</v>
      </c>
      <c r="C55" s="2" t="s">
        <v>131</v>
      </c>
      <c r="D55" s="2" t="s">
        <v>132</v>
      </c>
      <c r="E55" s="3" t="s">
        <v>22</v>
      </c>
      <c r="F55" s="67">
        <v>1</v>
      </c>
      <c r="G55" s="35"/>
      <c r="H55" s="4">
        <f t="shared" si="0"/>
        <v>0</v>
      </c>
      <c r="I55" s="4"/>
    </row>
    <row r="56" spans="1:9" ht="30.75" customHeight="1">
      <c r="A56" s="40">
        <v>2</v>
      </c>
      <c r="B56" s="9" t="s">
        <v>135</v>
      </c>
      <c r="C56" s="2" t="s">
        <v>275</v>
      </c>
      <c r="D56" s="2" t="s">
        <v>133</v>
      </c>
      <c r="E56" s="3" t="s">
        <v>134</v>
      </c>
      <c r="F56" s="66">
        <v>1</v>
      </c>
      <c r="G56" s="35"/>
      <c r="H56" s="4">
        <f t="shared" si="0"/>
        <v>0</v>
      </c>
      <c r="I56" s="77"/>
    </row>
    <row r="57" spans="1:9" s="88" customFormat="1" ht="18" customHeight="1">
      <c r="A57" s="227">
        <v>3</v>
      </c>
      <c r="B57" s="228" t="s">
        <v>265</v>
      </c>
      <c r="C57" s="229" t="s">
        <v>266</v>
      </c>
      <c r="D57" s="229" t="s">
        <v>133</v>
      </c>
      <c r="E57" s="230" t="s">
        <v>22</v>
      </c>
      <c r="F57" s="231">
        <v>1</v>
      </c>
      <c r="G57" s="232"/>
      <c r="H57" s="4">
        <f t="shared" si="0"/>
        <v>0</v>
      </c>
      <c r="I57" s="233"/>
    </row>
    <row r="58" spans="1:9" ht="20.100000000000001" customHeight="1">
      <c r="A58" s="40">
        <v>4</v>
      </c>
      <c r="B58" s="9" t="s">
        <v>136</v>
      </c>
      <c r="C58" s="2" t="s">
        <v>137</v>
      </c>
      <c r="D58" s="2" t="s">
        <v>133</v>
      </c>
      <c r="E58" s="3" t="s">
        <v>22</v>
      </c>
      <c r="F58" s="66">
        <v>2</v>
      </c>
      <c r="G58" s="35"/>
      <c r="H58" s="4">
        <f t="shared" si="0"/>
        <v>0</v>
      </c>
      <c r="I58" s="77"/>
    </row>
    <row r="59" spans="1:9" ht="20.100000000000001" customHeight="1">
      <c r="A59" s="40">
        <v>5</v>
      </c>
      <c r="B59" s="9" t="s">
        <v>138</v>
      </c>
      <c r="C59" s="2" t="s">
        <v>139</v>
      </c>
      <c r="D59" s="2" t="s">
        <v>133</v>
      </c>
      <c r="E59" s="3" t="s">
        <v>22</v>
      </c>
      <c r="F59" s="66">
        <v>4</v>
      </c>
      <c r="G59" s="35"/>
      <c r="H59" s="4">
        <f t="shared" si="0"/>
        <v>0</v>
      </c>
      <c r="I59" s="77"/>
    </row>
    <row r="60" spans="1:9" ht="30">
      <c r="A60" s="227">
        <v>6</v>
      </c>
      <c r="B60" s="9" t="s">
        <v>141</v>
      </c>
      <c r="C60" s="2" t="s">
        <v>165</v>
      </c>
      <c r="D60" s="2" t="s">
        <v>140</v>
      </c>
      <c r="E60" s="3" t="s">
        <v>24</v>
      </c>
      <c r="F60" s="66">
        <v>45</v>
      </c>
      <c r="G60" s="35"/>
      <c r="H60" s="4">
        <f t="shared" si="0"/>
        <v>0</v>
      </c>
      <c r="I60" s="77"/>
    </row>
    <row r="61" spans="1:9" ht="45">
      <c r="A61" s="40">
        <v>7</v>
      </c>
      <c r="B61" s="9" t="s">
        <v>142</v>
      </c>
      <c r="C61" s="2" t="s">
        <v>166</v>
      </c>
      <c r="D61" s="2" t="s">
        <v>140</v>
      </c>
      <c r="E61" s="3" t="s">
        <v>24</v>
      </c>
      <c r="F61" s="66">
        <v>60</v>
      </c>
      <c r="G61" s="35"/>
      <c r="H61" s="4">
        <f t="shared" si="0"/>
        <v>0</v>
      </c>
      <c r="I61" s="77"/>
    </row>
    <row r="62" spans="1:9" ht="30">
      <c r="A62" s="40">
        <v>8</v>
      </c>
      <c r="B62" s="9" t="s">
        <v>23</v>
      </c>
      <c r="C62" s="2" t="s">
        <v>167</v>
      </c>
      <c r="D62" s="2" t="s">
        <v>140</v>
      </c>
      <c r="E62" s="3" t="s">
        <v>24</v>
      </c>
      <c r="F62" s="66">
        <v>80</v>
      </c>
      <c r="G62" s="35"/>
      <c r="H62" s="4">
        <f t="shared" si="0"/>
        <v>0</v>
      </c>
      <c r="I62" s="77"/>
    </row>
    <row r="63" spans="1:9" ht="30">
      <c r="A63" s="227">
        <v>9</v>
      </c>
      <c r="B63" s="9" t="s">
        <v>143</v>
      </c>
      <c r="C63" s="2" t="s">
        <v>168</v>
      </c>
      <c r="D63" s="2" t="s">
        <v>140</v>
      </c>
      <c r="E63" s="3" t="s">
        <v>24</v>
      </c>
      <c r="F63" s="66">
        <v>150</v>
      </c>
      <c r="G63" s="35"/>
      <c r="H63" s="4">
        <f t="shared" si="0"/>
        <v>0</v>
      </c>
      <c r="I63" s="77"/>
    </row>
    <row r="64" spans="1:9" ht="20.100000000000001" customHeight="1">
      <c r="A64" s="40">
        <v>10</v>
      </c>
      <c r="B64" s="9" t="s">
        <v>144</v>
      </c>
      <c r="C64" s="2" t="s">
        <v>56</v>
      </c>
      <c r="D64" s="2" t="s">
        <v>27</v>
      </c>
      <c r="E64" s="3" t="s">
        <v>24</v>
      </c>
      <c r="F64" s="66">
        <v>100</v>
      </c>
      <c r="G64" s="35"/>
      <c r="H64" s="4">
        <f t="shared" si="0"/>
        <v>0</v>
      </c>
      <c r="I64" s="77"/>
    </row>
    <row r="65" spans="1:9" ht="20.100000000000001" customHeight="1">
      <c r="A65" s="40">
        <v>11</v>
      </c>
      <c r="B65" s="9" t="s">
        <v>25</v>
      </c>
      <c r="C65" s="2" t="s">
        <v>26</v>
      </c>
      <c r="D65" s="2" t="s">
        <v>27</v>
      </c>
      <c r="E65" s="3" t="s">
        <v>24</v>
      </c>
      <c r="F65" s="66">
        <v>100</v>
      </c>
      <c r="G65" s="35"/>
      <c r="H65" s="4">
        <f t="shared" si="0"/>
        <v>0</v>
      </c>
      <c r="I65" s="77"/>
    </row>
    <row r="66" spans="1:9" ht="20.100000000000001" customHeight="1">
      <c r="A66" s="227">
        <v>12</v>
      </c>
      <c r="B66" s="9" t="s">
        <v>28</v>
      </c>
      <c r="C66" s="2" t="s">
        <v>169</v>
      </c>
      <c r="D66" s="2" t="s">
        <v>27</v>
      </c>
      <c r="E66" s="3" t="s">
        <v>22</v>
      </c>
      <c r="F66" s="66">
        <v>17</v>
      </c>
      <c r="G66" s="35"/>
      <c r="H66" s="4">
        <f t="shared" si="0"/>
        <v>0</v>
      </c>
      <c r="I66" s="77"/>
    </row>
    <row r="67" spans="1:9" ht="20.100000000000001" customHeight="1">
      <c r="A67" s="40">
        <v>13</v>
      </c>
      <c r="B67" s="9" t="s">
        <v>29</v>
      </c>
      <c r="C67" s="2" t="s">
        <v>206</v>
      </c>
      <c r="D67" s="2" t="s">
        <v>27</v>
      </c>
      <c r="E67" s="3" t="s">
        <v>31</v>
      </c>
      <c r="F67" s="66">
        <v>17</v>
      </c>
      <c r="G67" s="35"/>
      <c r="H67" s="4">
        <f t="shared" si="0"/>
        <v>0</v>
      </c>
      <c r="I67" s="77"/>
    </row>
    <row r="68" spans="1:9" ht="20.100000000000001" customHeight="1">
      <c r="A68" s="40">
        <v>14</v>
      </c>
      <c r="B68" s="9" t="s">
        <v>146</v>
      </c>
      <c r="C68" s="2" t="s">
        <v>147</v>
      </c>
      <c r="D68" s="2" t="s">
        <v>145</v>
      </c>
      <c r="E68" s="3" t="s">
        <v>31</v>
      </c>
      <c r="F68" s="66">
        <v>5</v>
      </c>
      <c r="G68" s="35"/>
      <c r="H68" s="4">
        <f t="shared" si="0"/>
        <v>0</v>
      </c>
      <c r="I68" s="77"/>
    </row>
    <row r="69" spans="1:9" s="88" customFormat="1" ht="111" customHeight="1">
      <c r="A69" s="227">
        <v>15</v>
      </c>
      <c r="B69" s="9" t="s">
        <v>30</v>
      </c>
      <c r="C69" s="2" t="s">
        <v>170</v>
      </c>
      <c r="D69" s="2" t="s">
        <v>171</v>
      </c>
      <c r="E69" s="3" t="s">
        <v>19</v>
      </c>
      <c r="F69" s="67">
        <v>75</v>
      </c>
      <c r="G69" s="35"/>
      <c r="H69" s="4">
        <f t="shared" si="0"/>
        <v>0</v>
      </c>
      <c r="I69" s="4"/>
    </row>
    <row r="70" spans="1:9" s="88" customFormat="1" ht="36.75" customHeight="1">
      <c r="A70" s="40">
        <v>16</v>
      </c>
      <c r="B70" s="9" t="s">
        <v>151</v>
      </c>
      <c r="C70" s="2" t="s">
        <v>152</v>
      </c>
      <c r="D70" s="2" t="s">
        <v>71</v>
      </c>
      <c r="E70" s="3" t="s">
        <v>31</v>
      </c>
      <c r="F70" s="67">
        <v>4</v>
      </c>
      <c r="G70" s="35"/>
      <c r="H70" s="4">
        <f t="shared" si="0"/>
        <v>0</v>
      </c>
      <c r="I70" s="77"/>
    </row>
    <row r="71" spans="1:9" s="88" customFormat="1" ht="33" customHeight="1">
      <c r="A71" s="40">
        <v>17</v>
      </c>
      <c r="B71" s="9" t="s">
        <v>13</v>
      </c>
      <c r="C71" s="2" t="s">
        <v>207</v>
      </c>
      <c r="D71" s="2" t="s">
        <v>208</v>
      </c>
      <c r="E71" s="3" t="s">
        <v>31</v>
      </c>
      <c r="F71" s="67">
        <v>34</v>
      </c>
      <c r="G71" s="35"/>
      <c r="H71" s="4">
        <f t="shared" si="0"/>
        <v>0</v>
      </c>
      <c r="I71" s="77"/>
    </row>
    <row r="72" spans="1:9" s="88" customFormat="1" ht="18" customHeight="1">
      <c r="A72" s="227">
        <v>18</v>
      </c>
      <c r="B72" s="9" t="s">
        <v>148</v>
      </c>
      <c r="C72" s="2" t="s">
        <v>149</v>
      </c>
      <c r="D72" s="2" t="s">
        <v>150</v>
      </c>
      <c r="E72" s="3" t="s">
        <v>31</v>
      </c>
      <c r="F72" s="67">
        <v>1</v>
      </c>
      <c r="G72" s="35"/>
      <c r="H72" s="4">
        <f t="shared" si="0"/>
        <v>0</v>
      </c>
      <c r="I72" s="4"/>
    </row>
    <row r="73" spans="1:9" s="88" customFormat="1" ht="27" customHeight="1">
      <c r="A73" s="99" t="s">
        <v>271</v>
      </c>
      <c r="B73" s="89" t="s">
        <v>237</v>
      </c>
      <c r="C73" s="2"/>
      <c r="D73" s="2"/>
      <c r="E73" s="3"/>
      <c r="F73" s="67"/>
      <c r="G73" s="35"/>
      <c r="H73" s="4">
        <f t="shared" si="0"/>
        <v>0</v>
      </c>
      <c r="I73" s="4"/>
    </row>
    <row r="74" spans="1:9" s="88" customFormat="1" ht="120.75" customHeight="1">
      <c r="A74" s="40">
        <v>1</v>
      </c>
      <c r="B74" s="92" t="s">
        <v>13</v>
      </c>
      <c r="C74" s="2" t="s">
        <v>172</v>
      </c>
      <c r="D74" s="2" t="s">
        <v>209</v>
      </c>
      <c r="E74" s="3" t="s">
        <v>31</v>
      </c>
      <c r="F74" s="133">
        <v>4</v>
      </c>
      <c r="G74" s="132"/>
      <c r="H74" s="4">
        <f t="shared" si="0"/>
        <v>0</v>
      </c>
      <c r="I74" s="77"/>
    </row>
    <row r="75" spans="1:9" s="88" customFormat="1" ht="18" customHeight="1">
      <c r="A75" s="40">
        <v>2</v>
      </c>
      <c r="B75" s="9" t="s">
        <v>47</v>
      </c>
      <c r="C75" s="2" t="s">
        <v>48</v>
      </c>
      <c r="D75" s="2" t="s">
        <v>49</v>
      </c>
      <c r="E75" s="3" t="s">
        <v>24</v>
      </c>
      <c r="F75" s="67">
        <v>70</v>
      </c>
      <c r="G75" s="35"/>
      <c r="H75" s="4">
        <f t="shared" si="0"/>
        <v>0</v>
      </c>
      <c r="I75" s="4"/>
    </row>
    <row r="76" spans="1:9" s="88" customFormat="1" ht="18" customHeight="1">
      <c r="A76" s="40">
        <v>3</v>
      </c>
      <c r="B76" s="9" t="s">
        <v>50</v>
      </c>
      <c r="C76" s="2" t="s">
        <v>51</v>
      </c>
      <c r="D76" s="2"/>
      <c r="E76" s="3" t="s">
        <v>24</v>
      </c>
      <c r="F76" s="67">
        <v>50</v>
      </c>
      <c r="G76" s="35"/>
      <c r="H76" s="4">
        <f t="shared" ref="H76:H131" si="2">G76*F76</f>
        <v>0</v>
      </c>
      <c r="I76" s="4"/>
    </row>
    <row r="77" spans="1:9" s="88" customFormat="1" ht="18" customHeight="1">
      <c r="A77" s="40">
        <v>4.3333333333333304</v>
      </c>
      <c r="B77" s="9" t="s">
        <v>52</v>
      </c>
      <c r="C77" s="2" t="s">
        <v>53</v>
      </c>
      <c r="D77" s="2" t="s">
        <v>54</v>
      </c>
      <c r="E77" s="3" t="s">
        <v>24</v>
      </c>
      <c r="F77" s="67">
        <v>70</v>
      </c>
      <c r="G77" s="35"/>
      <c r="H77" s="4">
        <f t="shared" si="2"/>
        <v>0</v>
      </c>
      <c r="I77" s="4"/>
    </row>
    <row r="78" spans="1:9" s="88" customFormat="1" ht="18" customHeight="1">
      <c r="A78" s="40">
        <v>5.3333333333333304</v>
      </c>
      <c r="B78" s="9" t="s">
        <v>55</v>
      </c>
      <c r="C78" s="2" t="s">
        <v>56</v>
      </c>
      <c r="D78" s="2" t="s">
        <v>57</v>
      </c>
      <c r="E78" s="3" t="s">
        <v>24</v>
      </c>
      <c r="F78" s="67">
        <v>70</v>
      </c>
      <c r="G78" s="35"/>
      <c r="H78" s="4">
        <f t="shared" si="2"/>
        <v>0</v>
      </c>
      <c r="I78" s="4"/>
    </row>
    <row r="79" spans="1:9" s="88" customFormat="1" ht="18" customHeight="1">
      <c r="A79" s="115" t="s">
        <v>244</v>
      </c>
      <c r="B79" s="301" t="s">
        <v>180</v>
      </c>
      <c r="C79" s="302"/>
      <c r="D79" s="116"/>
      <c r="E79" s="117"/>
      <c r="F79" s="118"/>
      <c r="G79" s="119"/>
      <c r="H79" s="4">
        <f t="shared" si="2"/>
        <v>0</v>
      </c>
      <c r="I79" s="24">
        <f>SUM(H80:H87)</f>
        <v>0</v>
      </c>
    </row>
    <row r="80" spans="1:9" s="88" customFormat="1" ht="18" customHeight="1">
      <c r="A80" s="13">
        <v>1</v>
      </c>
      <c r="B80" s="99" t="s">
        <v>13</v>
      </c>
      <c r="C80" s="2" t="s">
        <v>181</v>
      </c>
      <c r="D80" s="2"/>
      <c r="E80" s="3" t="s">
        <v>182</v>
      </c>
      <c r="F80" s="41">
        <v>2</v>
      </c>
      <c r="G80" s="21"/>
      <c r="H80" s="4">
        <f t="shared" si="2"/>
        <v>0</v>
      </c>
      <c r="I80" s="4"/>
    </row>
    <row r="81" spans="1:10" s="88" customFormat="1" ht="18" customHeight="1">
      <c r="A81" s="13">
        <v>2</v>
      </c>
      <c r="B81" s="99" t="s">
        <v>13</v>
      </c>
      <c r="C81" s="2" t="s">
        <v>183</v>
      </c>
      <c r="D81" s="2"/>
      <c r="E81" s="3" t="s">
        <v>182</v>
      </c>
      <c r="F81" s="41">
        <v>2</v>
      </c>
      <c r="G81" s="21"/>
      <c r="H81" s="4">
        <f t="shared" si="2"/>
        <v>0</v>
      </c>
      <c r="I81" s="4"/>
    </row>
    <row r="82" spans="1:10" s="88" customFormat="1" ht="45">
      <c r="A82" s="13">
        <v>3</v>
      </c>
      <c r="B82" s="99" t="s">
        <v>13</v>
      </c>
      <c r="C82" s="75" t="s">
        <v>184</v>
      </c>
      <c r="D82" s="75" t="s">
        <v>185</v>
      </c>
      <c r="E82" s="86" t="s">
        <v>22</v>
      </c>
      <c r="F82" s="120">
        <v>8</v>
      </c>
      <c r="G82" s="121"/>
      <c r="H82" s="4">
        <f t="shared" si="2"/>
        <v>0</v>
      </c>
      <c r="I82" s="4"/>
    </row>
    <row r="83" spans="1:10" s="88" customFormat="1" ht="29.25" customHeight="1">
      <c r="A83" s="13">
        <v>4</v>
      </c>
      <c r="B83" s="99" t="s">
        <v>13</v>
      </c>
      <c r="C83" s="75" t="s">
        <v>186</v>
      </c>
      <c r="D83" s="75" t="s">
        <v>196</v>
      </c>
      <c r="E83" s="3" t="s">
        <v>22</v>
      </c>
      <c r="F83" s="120">
        <v>1</v>
      </c>
      <c r="G83" s="122"/>
      <c r="H83" s="4">
        <f t="shared" si="2"/>
        <v>0</v>
      </c>
      <c r="I83" s="4"/>
    </row>
    <row r="84" spans="1:10" s="88" customFormat="1" ht="59.25" customHeight="1">
      <c r="A84" s="13">
        <v>5</v>
      </c>
      <c r="B84" s="99" t="s">
        <v>13</v>
      </c>
      <c r="C84" s="1" t="s">
        <v>187</v>
      </c>
      <c r="D84" s="1" t="s">
        <v>364</v>
      </c>
      <c r="E84" s="3" t="s">
        <v>22</v>
      </c>
      <c r="F84" s="120">
        <v>1</v>
      </c>
      <c r="G84" s="270"/>
      <c r="H84" s="4">
        <f t="shared" ref="H84" si="3">F84*G84</f>
        <v>0</v>
      </c>
      <c r="I84" s="4"/>
      <c r="J84" s="271"/>
    </row>
    <row r="85" spans="1:10" s="88" customFormat="1" ht="56.25" customHeight="1">
      <c r="A85" s="13">
        <v>6</v>
      </c>
      <c r="B85" s="99" t="s">
        <v>13</v>
      </c>
      <c r="C85" s="75" t="s">
        <v>188</v>
      </c>
      <c r="D85" s="75" t="s">
        <v>189</v>
      </c>
      <c r="E85" s="3" t="s">
        <v>22</v>
      </c>
      <c r="F85" s="120">
        <v>1</v>
      </c>
      <c r="G85" s="122"/>
      <c r="H85" s="4">
        <f t="shared" si="2"/>
        <v>0</v>
      </c>
      <c r="I85" s="4"/>
    </row>
    <row r="86" spans="1:10" s="88" customFormat="1" ht="63" customHeight="1">
      <c r="A86" s="13">
        <v>7</v>
      </c>
      <c r="B86" s="99" t="s">
        <v>13</v>
      </c>
      <c r="C86" s="75" t="s">
        <v>190</v>
      </c>
      <c r="D86" s="75" t="s">
        <v>191</v>
      </c>
      <c r="E86" s="3" t="s">
        <v>31</v>
      </c>
      <c r="F86" s="120">
        <v>1</v>
      </c>
      <c r="G86" s="122"/>
      <c r="H86" s="4">
        <f t="shared" si="2"/>
        <v>0</v>
      </c>
      <c r="I86" s="4"/>
    </row>
    <row r="87" spans="1:10" s="88" customFormat="1" ht="57" customHeight="1">
      <c r="A87" s="13">
        <v>8</v>
      </c>
      <c r="B87" s="99" t="s">
        <v>13</v>
      </c>
      <c r="C87" s="75" t="s">
        <v>192</v>
      </c>
      <c r="D87" s="75" t="s">
        <v>193</v>
      </c>
      <c r="E87" s="3" t="s">
        <v>20</v>
      </c>
      <c r="F87" s="120">
        <v>1</v>
      </c>
      <c r="G87" s="122"/>
      <c r="H87" s="4">
        <f t="shared" si="2"/>
        <v>0</v>
      </c>
      <c r="I87" s="4"/>
    </row>
    <row r="88" spans="1:10" s="88" customFormat="1" ht="18" customHeight="1">
      <c r="A88" s="99" t="s">
        <v>262</v>
      </c>
      <c r="B88" s="295" t="s">
        <v>173</v>
      </c>
      <c r="C88" s="296"/>
      <c r="D88" s="2"/>
      <c r="E88" s="3"/>
      <c r="F88" s="67">
        <v>0</v>
      </c>
      <c r="G88" s="34"/>
      <c r="H88" s="4">
        <f t="shared" si="2"/>
        <v>0</v>
      </c>
      <c r="I88" s="24">
        <f>SUM(H89:H104)</f>
        <v>0</v>
      </c>
    </row>
    <row r="89" spans="1:10" s="88" customFormat="1" ht="199.5" customHeight="1">
      <c r="A89" s="40">
        <v>1</v>
      </c>
      <c r="B89" s="123" t="s">
        <v>154</v>
      </c>
      <c r="C89" s="2" t="s">
        <v>174</v>
      </c>
      <c r="D89" s="1" t="s">
        <v>175</v>
      </c>
      <c r="E89" s="3" t="s">
        <v>19</v>
      </c>
      <c r="F89" s="67">
        <f>1.1*8</f>
        <v>8.8000000000000007</v>
      </c>
      <c r="G89" s="124"/>
      <c r="H89" s="4">
        <f t="shared" si="2"/>
        <v>0</v>
      </c>
      <c r="I89" s="4"/>
    </row>
    <row r="90" spans="1:10" s="88" customFormat="1" ht="60">
      <c r="A90" s="40">
        <v>2</v>
      </c>
      <c r="B90" s="123" t="s">
        <v>155</v>
      </c>
      <c r="C90" s="125" t="s">
        <v>176</v>
      </c>
      <c r="D90" s="1" t="s">
        <v>177</v>
      </c>
      <c r="E90" s="3" t="s">
        <v>34</v>
      </c>
      <c r="F90" s="67">
        <v>8</v>
      </c>
      <c r="G90" s="126"/>
      <c r="H90" s="4">
        <f t="shared" si="2"/>
        <v>0</v>
      </c>
      <c r="I90" s="4"/>
    </row>
    <row r="91" spans="1:10" s="88" customFormat="1" ht="142.5" customHeight="1">
      <c r="A91" s="40">
        <v>3</v>
      </c>
      <c r="B91" s="127" t="s">
        <v>156</v>
      </c>
      <c r="C91" s="128" t="s">
        <v>325</v>
      </c>
      <c r="D91" s="129" t="s">
        <v>369</v>
      </c>
      <c r="E91" s="130" t="s">
        <v>19</v>
      </c>
      <c r="F91" s="67">
        <v>19.5</v>
      </c>
      <c r="G91" s="131"/>
      <c r="H91" s="4">
        <f t="shared" si="2"/>
        <v>0</v>
      </c>
      <c r="I91" s="4"/>
    </row>
    <row r="92" spans="1:10" s="135" customFormat="1" ht="45">
      <c r="A92" s="40">
        <v>4</v>
      </c>
      <c r="B92" s="9" t="s">
        <v>158</v>
      </c>
      <c r="C92" s="2" t="s">
        <v>178</v>
      </c>
      <c r="D92" s="2" t="s">
        <v>179</v>
      </c>
      <c r="E92" s="3" t="s">
        <v>157</v>
      </c>
      <c r="F92" s="120">
        <v>1</v>
      </c>
      <c r="G92" s="124"/>
      <c r="H92" s="4">
        <f t="shared" si="2"/>
        <v>0</v>
      </c>
      <c r="I92" s="120"/>
    </row>
    <row r="93" spans="1:10" s="5" customFormat="1" ht="46.5" customHeight="1">
      <c r="A93" s="40">
        <v>5</v>
      </c>
      <c r="B93" s="273" t="s">
        <v>326</v>
      </c>
      <c r="C93" s="10" t="s">
        <v>333</v>
      </c>
      <c r="D93" s="274" t="s">
        <v>334</v>
      </c>
      <c r="E93" s="248" t="s">
        <v>19</v>
      </c>
      <c r="F93" s="249">
        <v>12</v>
      </c>
      <c r="G93" s="250"/>
      <c r="H93" s="272">
        <f t="shared" si="2"/>
        <v>0</v>
      </c>
      <c r="I93" s="275"/>
    </row>
    <row r="94" spans="1:10" s="5" customFormat="1" ht="46.5" customHeight="1">
      <c r="A94" s="40"/>
      <c r="B94" s="304" t="s">
        <v>365</v>
      </c>
      <c r="C94" s="305"/>
      <c r="D94" s="274"/>
      <c r="E94" s="248"/>
      <c r="F94" s="249"/>
      <c r="G94" s="250"/>
      <c r="H94" s="272"/>
      <c r="I94" s="275"/>
    </row>
    <row r="95" spans="1:10" s="5" customFormat="1" ht="43.5" customHeight="1">
      <c r="A95" s="40">
        <v>1</v>
      </c>
      <c r="B95" s="251" t="s">
        <v>335</v>
      </c>
      <c r="C95" s="252" t="s">
        <v>336</v>
      </c>
      <c r="D95" s="252" t="s">
        <v>346</v>
      </c>
      <c r="E95" s="251" t="s">
        <v>95</v>
      </c>
      <c r="F95" s="253">
        <v>1</v>
      </c>
      <c r="G95" s="254"/>
      <c r="H95" s="272">
        <f t="shared" si="2"/>
        <v>0</v>
      </c>
      <c r="I95" s="275"/>
    </row>
    <row r="96" spans="1:10" s="5" customFormat="1" ht="72" customHeight="1">
      <c r="A96" s="40">
        <v>2</v>
      </c>
      <c r="B96" s="256" t="s">
        <v>337</v>
      </c>
      <c r="C96" s="281" t="s">
        <v>338</v>
      </c>
      <c r="D96" s="255" t="s">
        <v>339</v>
      </c>
      <c r="E96" s="251" t="s">
        <v>95</v>
      </c>
      <c r="F96" s="253">
        <v>1</v>
      </c>
      <c r="G96" s="254"/>
      <c r="H96" s="272">
        <f t="shared" si="2"/>
        <v>0</v>
      </c>
      <c r="I96" s="275"/>
    </row>
    <row r="97" spans="1:9" s="5" customFormat="1" ht="45">
      <c r="A97" s="40">
        <v>3</v>
      </c>
      <c r="B97" s="273" t="s">
        <v>340</v>
      </c>
      <c r="C97" s="281" t="s">
        <v>341</v>
      </c>
      <c r="D97" s="255" t="s">
        <v>347</v>
      </c>
      <c r="E97" s="256" t="s">
        <v>342</v>
      </c>
      <c r="F97" s="257">
        <v>1200</v>
      </c>
      <c r="G97" s="257"/>
      <c r="H97" s="272">
        <f t="shared" si="2"/>
        <v>0</v>
      </c>
      <c r="I97" s="275"/>
    </row>
    <row r="98" spans="1:9" s="5" customFormat="1" ht="31.5" customHeight="1">
      <c r="A98" s="40">
        <v>4</v>
      </c>
      <c r="B98" s="273" t="s">
        <v>343</v>
      </c>
      <c r="C98" s="252" t="s">
        <v>344</v>
      </c>
      <c r="D98" s="259" t="s">
        <v>345</v>
      </c>
      <c r="E98" s="260" t="s">
        <v>95</v>
      </c>
      <c r="F98" s="258">
        <v>6</v>
      </c>
      <c r="G98" s="257"/>
      <c r="H98" s="272">
        <f t="shared" si="2"/>
        <v>0</v>
      </c>
      <c r="I98" s="275"/>
    </row>
    <row r="99" spans="1:9" s="5" customFormat="1" ht="30">
      <c r="A99" s="40">
        <v>5</v>
      </c>
      <c r="B99" s="276" t="s">
        <v>348</v>
      </c>
      <c r="C99" s="277" t="s">
        <v>349</v>
      </c>
      <c r="D99" s="261" t="s">
        <v>350</v>
      </c>
      <c r="E99" s="278" t="s">
        <v>95</v>
      </c>
      <c r="F99" s="262">
        <v>1</v>
      </c>
      <c r="G99" s="263"/>
      <c r="H99" s="272">
        <f t="shared" si="2"/>
        <v>0</v>
      </c>
      <c r="I99" s="275"/>
    </row>
    <row r="100" spans="1:9" s="5" customFormat="1" ht="44.25" customHeight="1">
      <c r="A100" s="40">
        <v>6</v>
      </c>
      <c r="B100" s="276" t="s">
        <v>351</v>
      </c>
      <c r="C100" s="259" t="s">
        <v>352</v>
      </c>
      <c r="D100" s="261" t="s">
        <v>353</v>
      </c>
      <c r="E100" s="260" t="s">
        <v>24</v>
      </c>
      <c r="F100" s="264">
        <v>50</v>
      </c>
      <c r="G100" s="264"/>
      <c r="H100" s="272">
        <f t="shared" si="2"/>
        <v>0</v>
      </c>
      <c r="I100" s="275"/>
    </row>
    <row r="101" spans="1:9" s="5" customFormat="1" ht="30" customHeight="1">
      <c r="A101" s="40">
        <v>7</v>
      </c>
      <c r="B101" s="276" t="s">
        <v>25</v>
      </c>
      <c r="C101" s="279" t="s">
        <v>26</v>
      </c>
      <c r="D101" s="279" t="s">
        <v>27</v>
      </c>
      <c r="E101" s="260" t="s">
        <v>24</v>
      </c>
      <c r="F101" s="264">
        <v>50</v>
      </c>
      <c r="G101" s="264"/>
      <c r="H101" s="272">
        <f t="shared" si="2"/>
        <v>0</v>
      </c>
      <c r="I101" s="275"/>
    </row>
    <row r="102" spans="1:9" s="5" customFormat="1" ht="30">
      <c r="A102" s="40">
        <v>8</v>
      </c>
      <c r="B102" s="265" t="s">
        <v>13</v>
      </c>
      <c r="C102" s="280" t="s">
        <v>327</v>
      </c>
      <c r="D102" s="261" t="s">
        <v>354</v>
      </c>
      <c r="E102" s="260" t="s">
        <v>22</v>
      </c>
      <c r="F102" s="264">
        <v>2</v>
      </c>
      <c r="G102" s="264"/>
      <c r="H102" s="272">
        <f t="shared" si="2"/>
        <v>0</v>
      </c>
      <c r="I102" s="275"/>
    </row>
    <row r="103" spans="1:9" s="5" customFormat="1" ht="45">
      <c r="A103" s="40">
        <v>9</v>
      </c>
      <c r="B103" s="265" t="s">
        <v>13</v>
      </c>
      <c r="C103" s="278" t="s">
        <v>355</v>
      </c>
      <c r="D103" s="278" t="s">
        <v>356</v>
      </c>
      <c r="E103" s="278" t="s">
        <v>357</v>
      </c>
      <c r="F103" s="262">
        <v>1</v>
      </c>
      <c r="G103" s="263"/>
      <c r="H103" s="272">
        <f t="shared" si="2"/>
        <v>0</v>
      </c>
      <c r="I103" s="275"/>
    </row>
    <row r="104" spans="1:9" s="5" customFormat="1">
      <c r="A104" s="40">
        <v>10</v>
      </c>
      <c r="B104" s="265" t="s">
        <v>13</v>
      </c>
      <c r="C104" s="278" t="s">
        <v>358</v>
      </c>
      <c r="D104" s="261" t="s">
        <v>359</v>
      </c>
      <c r="E104" s="278" t="s">
        <v>360</v>
      </c>
      <c r="F104" s="262">
        <v>1</v>
      </c>
      <c r="G104" s="263"/>
      <c r="H104" s="272">
        <f t="shared" si="2"/>
        <v>0</v>
      </c>
      <c r="I104" s="275"/>
    </row>
    <row r="105" spans="1:9" s="135" customFormat="1" ht="21.75" customHeight="1">
      <c r="A105" s="136" t="s">
        <v>272</v>
      </c>
      <c r="B105" s="303" t="s">
        <v>276</v>
      </c>
      <c r="C105" s="303"/>
      <c r="D105" s="91"/>
      <c r="E105" s="74"/>
      <c r="F105" s="134">
        <v>0</v>
      </c>
      <c r="G105" s="137"/>
      <c r="H105" s="4">
        <f t="shared" si="2"/>
        <v>0</v>
      </c>
      <c r="I105" s="138">
        <f>SUM(H106:H129)</f>
        <v>0</v>
      </c>
    </row>
    <row r="106" spans="1:9" customFormat="1" ht="15.75">
      <c r="A106" s="239" t="s">
        <v>153</v>
      </c>
      <c r="B106" s="240" t="s">
        <v>210</v>
      </c>
      <c r="C106" s="241"/>
      <c r="D106" s="242"/>
      <c r="E106" s="243"/>
      <c r="F106" s="244"/>
      <c r="G106" s="245"/>
      <c r="H106" s="4">
        <f t="shared" si="2"/>
        <v>0</v>
      </c>
      <c r="I106" s="246"/>
    </row>
    <row r="107" spans="1:9" customFormat="1" ht="90">
      <c r="A107" s="234">
        <v>1</v>
      </c>
      <c r="B107" s="235" t="s">
        <v>277</v>
      </c>
      <c r="C107" s="236" t="s">
        <v>278</v>
      </c>
      <c r="D107" s="237" t="s">
        <v>279</v>
      </c>
      <c r="E107" s="3" t="s">
        <v>19</v>
      </c>
      <c r="F107" s="133">
        <v>0.98</v>
      </c>
      <c r="G107" s="238"/>
      <c r="H107" s="4">
        <f t="shared" si="2"/>
        <v>0</v>
      </c>
      <c r="I107" s="246"/>
    </row>
    <row r="108" spans="1:9" customFormat="1" ht="90">
      <c r="A108" s="234">
        <v>2</v>
      </c>
      <c r="B108" s="235" t="s">
        <v>280</v>
      </c>
      <c r="C108" s="236" t="s">
        <v>366</v>
      </c>
      <c r="D108" s="237" t="s">
        <v>281</v>
      </c>
      <c r="E108" s="3" t="s">
        <v>19</v>
      </c>
      <c r="F108" s="133">
        <v>2.31</v>
      </c>
      <c r="G108" s="238"/>
      <c r="H108" s="4">
        <f t="shared" si="2"/>
        <v>0</v>
      </c>
      <c r="I108" s="246"/>
    </row>
    <row r="109" spans="1:9" customFormat="1" ht="15.75">
      <c r="A109" s="239" t="s">
        <v>282</v>
      </c>
      <c r="B109" s="240" t="s">
        <v>283</v>
      </c>
      <c r="C109" s="241"/>
      <c r="D109" s="242"/>
      <c r="E109" s="243"/>
      <c r="F109" s="244"/>
      <c r="G109" s="245"/>
      <c r="H109" s="4">
        <f t="shared" si="2"/>
        <v>0</v>
      </c>
      <c r="I109" s="246"/>
    </row>
    <row r="110" spans="1:9" customFormat="1" ht="75">
      <c r="A110" s="234">
        <v>1</v>
      </c>
      <c r="B110" s="235" t="s">
        <v>284</v>
      </c>
      <c r="C110" s="236" t="s">
        <v>285</v>
      </c>
      <c r="D110" s="237" t="s">
        <v>286</v>
      </c>
      <c r="E110" s="3" t="s">
        <v>19</v>
      </c>
      <c r="F110" s="133">
        <v>4.2</v>
      </c>
      <c r="G110" s="238"/>
      <c r="H110" s="4">
        <f t="shared" si="2"/>
        <v>0</v>
      </c>
      <c r="I110" s="246"/>
    </row>
    <row r="111" spans="1:9" customFormat="1" ht="120">
      <c r="A111" s="234">
        <v>2</v>
      </c>
      <c r="B111" s="235" t="s">
        <v>287</v>
      </c>
      <c r="C111" s="236" t="s">
        <v>288</v>
      </c>
      <c r="D111" s="237" t="s">
        <v>289</v>
      </c>
      <c r="E111" s="3" t="s">
        <v>19</v>
      </c>
      <c r="F111" s="133">
        <v>3.42</v>
      </c>
      <c r="G111" s="238"/>
      <c r="H111" s="4">
        <f t="shared" si="2"/>
        <v>0</v>
      </c>
      <c r="I111" s="246"/>
    </row>
    <row r="112" spans="1:9" customFormat="1" ht="45">
      <c r="A112" s="282">
        <v>3</v>
      </c>
      <c r="B112" s="283" t="s">
        <v>290</v>
      </c>
      <c r="C112" s="284" t="s">
        <v>367</v>
      </c>
      <c r="D112" s="285" t="s">
        <v>291</v>
      </c>
      <c r="E112" s="74" t="s">
        <v>95</v>
      </c>
      <c r="F112" s="286">
        <v>1</v>
      </c>
      <c r="G112" s="287"/>
      <c r="H112" s="288">
        <f t="shared" si="2"/>
        <v>0</v>
      </c>
      <c r="I112" s="289"/>
    </row>
    <row r="113" spans="1:9" customFormat="1" ht="15.75">
      <c r="A113" s="239" t="s">
        <v>292</v>
      </c>
      <c r="B113" s="240" t="s">
        <v>293</v>
      </c>
      <c r="C113" s="241"/>
      <c r="D113" s="242"/>
      <c r="E113" s="243"/>
      <c r="F113" s="244"/>
      <c r="G113" s="245"/>
      <c r="H113" s="4">
        <f t="shared" si="2"/>
        <v>0</v>
      </c>
      <c r="I113" s="246"/>
    </row>
    <row r="114" spans="1:9" customFormat="1" ht="30">
      <c r="A114" s="234">
        <v>1</v>
      </c>
      <c r="B114" s="235" t="s">
        <v>294</v>
      </c>
      <c r="C114" s="236" t="s">
        <v>211</v>
      </c>
      <c r="D114" s="237" t="s">
        <v>212</v>
      </c>
      <c r="E114" s="235" t="s">
        <v>95</v>
      </c>
      <c r="F114" s="133">
        <v>1</v>
      </c>
      <c r="G114" s="238"/>
      <c r="H114" s="4">
        <f t="shared" si="2"/>
        <v>0</v>
      </c>
      <c r="I114" s="246"/>
    </row>
    <row r="115" spans="1:9" customFormat="1" ht="30">
      <c r="A115" s="234">
        <v>2</v>
      </c>
      <c r="B115" s="235" t="s">
        <v>295</v>
      </c>
      <c r="C115" s="236" t="s">
        <v>213</v>
      </c>
      <c r="D115" s="237" t="s">
        <v>212</v>
      </c>
      <c r="E115" s="3" t="s">
        <v>95</v>
      </c>
      <c r="F115" s="133">
        <v>1</v>
      </c>
      <c r="G115" s="238"/>
      <c r="H115" s="4">
        <f t="shared" si="2"/>
        <v>0</v>
      </c>
      <c r="I115" s="246"/>
    </row>
    <row r="116" spans="1:9" customFormat="1" ht="45">
      <c r="A116" s="234">
        <v>3</v>
      </c>
      <c r="B116" s="235" t="s">
        <v>296</v>
      </c>
      <c r="C116" s="236" t="s">
        <v>214</v>
      </c>
      <c r="D116" s="2" t="s">
        <v>297</v>
      </c>
      <c r="E116" s="3" t="s">
        <v>95</v>
      </c>
      <c r="F116" s="133">
        <v>1</v>
      </c>
      <c r="G116" s="238"/>
      <c r="H116" s="4">
        <f t="shared" si="2"/>
        <v>0</v>
      </c>
      <c r="I116" s="246"/>
    </row>
    <row r="117" spans="1:9" customFormat="1" ht="30">
      <c r="A117" s="234">
        <v>4</v>
      </c>
      <c r="B117" s="235" t="s">
        <v>298</v>
      </c>
      <c r="C117" s="236" t="s">
        <v>299</v>
      </c>
      <c r="D117" s="2" t="s">
        <v>300</v>
      </c>
      <c r="E117" s="3" t="s">
        <v>95</v>
      </c>
      <c r="F117" s="133">
        <v>1</v>
      </c>
      <c r="G117" s="238"/>
      <c r="H117" s="4">
        <f t="shared" si="2"/>
        <v>0</v>
      </c>
      <c r="I117" s="246"/>
    </row>
    <row r="118" spans="1:9" customFormat="1" ht="25.5" customHeight="1">
      <c r="A118" s="239" t="s">
        <v>301</v>
      </c>
      <c r="B118" s="240" t="s">
        <v>215</v>
      </c>
      <c r="C118" s="241"/>
      <c r="D118" s="242"/>
      <c r="E118" s="243"/>
      <c r="F118" s="244"/>
      <c r="G118" s="245"/>
      <c r="H118" s="4">
        <f t="shared" si="2"/>
        <v>0</v>
      </c>
      <c r="I118" s="246"/>
    </row>
    <row r="119" spans="1:9" customFormat="1" ht="23.25" customHeight="1">
      <c r="A119" s="234">
        <v>1</v>
      </c>
      <c r="B119" s="235" t="s">
        <v>302</v>
      </c>
      <c r="C119" s="2" t="s">
        <v>216</v>
      </c>
      <c r="D119" s="2" t="s">
        <v>303</v>
      </c>
      <c r="E119" s="3" t="s">
        <v>21</v>
      </c>
      <c r="F119" s="133">
        <v>1</v>
      </c>
      <c r="G119" s="238"/>
      <c r="H119" s="4">
        <f t="shared" si="2"/>
        <v>0</v>
      </c>
      <c r="I119" s="246"/>
    </row>
    <row r="120" spans="1:9" customFormat="1" ht="30">
      <c r="A120" s="234">
        <v>2</v>
      </c>
      <c r="B120" s="235" t="s">
        <v>304</v>
      </c>
      <c r="C120" s="236" t="s">
        <v>217</v>
      </c>
      <c r="D120" s="237" t="s">
        <v>305</v>
      </c>
      <c r="E120" s="3" t="s">
        <v>21</v>
      </c>
      <c r="F120" s="133">
        <v>1</v>
      </c>
      <c r="G120" s="238"/>
      <c r="H120" s="4">
        <f t="shared" si="2"/>
        <v>0</v>
      </c>
      <c r="I120" s="246"/>
    </row>
    <row r="121" spans="1:9" customFormat="1" ht="58.5" customHeight="1">
      <c r="A121" s="234">
        <v>3</v>
      </c>
      <c r="B121" s="235" t="s">
        <v>306</v>
      </c>
      <c r="C121" s="236" t="s">
        <v>307</v>
      </c>
      <c r="D121" s="237" t="s">
        <v>308</v>
      </c>
      <c r="E121" s="3" t="s">
        <v>95</v>
      </c>
      <c r="F121" s="133">
        <v>3</v>
      </c>
      <c r="G121" s="238"/>
      <c r="H121" s="4">
        <f t="shared" si="2"/>
        <v>0</v>
      </c>
      <c r="I121" s="246"/>
    </row>
    <row r="122" spans="1:9" customFormat="1" ht="75">
      <c r="A122" s="234">
        <v>4</v>
      </c>
      <c r="B122" s="235" t="s">
        <v>309</v>
      </c>
      <c r="C122" s="236" t="s">
        <v>310</v>
      </c>
      <c r="D122" s="2" t="s">
        <v>311</v>
      </c>
      <c r="E122" s="3" t="s">
        <v>95</v>
      </c>
      <c r="F122" s="133">
        <v>1</v>
      </c>
      <c r="G122" s="238"/>
      <c r="H122" s="4">
        <f t="shared" si="2"/>
        <v>0</v>
      </c>
      <c r="I122" s="246"/>
    </row>
    <row r="123" spans="1:9" customFormat="1" ht="33" customHeight="1">
      <c r="A123" s="234">
        <v>5</v>
      </c>
      <c r="B123" s="235" t="s">
        <v>312</v>
      </c>
      <c r="C123" s="236" t="s">
        <v>218</v>
      </c>
      <c r="D123" s="237" t="s">
        <v>219</v>
      </c>
      <c r="E123" s="235" t="s">
        <v>24</v>
      </c>
      <c r="F123" s="133">
        <v>15</v>
      </c>
      <c r="G123" s="238"/>
      <c r="H123" s="4">
        <f t="shared" si="2"/>
        <v>0</v>
      </c>
      <c r="I123" s="246"/>
    </row>
    <row r="124" spans="1:9" customFormat="1" ht="29.25" customHeight="1">
      <c r="A124" s="234">
        <v>6</v>
      </c>
      <c r="B124" s="235" t="s">
        <v>313</v>
      </c>
      <c r="C124" s="236" t="s">
        <v>220</v>
      </c>
      <c r="D124" s="237" t="s">
        <v>219</v>
      </c>
      <c r="E124" s="235" t="s">
        <v>24</v>
      </c>
      <c r="F124" s="133">
        <v>20</v>
      </c>
      <c r="G124" s="238"/>
      <c r="H124" s="4">
        <f t="shared" si="2"/>
        <v>0</v>
      </c>
      <c r="I124" s="246"/>
    </row>
    <row r="125" spans="1:9" customFormat="1" ht="18.75" customHeight="1">
      <c r="A125" s="234">
        <v>7</v>
      </c>
      <c r="B125" s="235" t="s">
        <v>314</v>
      </c>
      <c r="C125" s="236" t="s">
        <v>315</v>
      </c>
      <c r="D125" s="237" t="s">
        <v>219</v>
      </c>
      <c r="E125" s="235" t="s">
        <v>24</v>
      </c>
      <c r="F125" s="133">
        <v>20</v>
      </c>
      <c r="G125" s="238"/>
      <c r="H125" s="4">
        <f t="shared" si="2"/>
        <v>0</v>
      </c>
      <c r="I125" s="246"/>
    </row>
    <row r="126" spans="1:9" customFormat="1" ht="39.75" customHeight="1">
      <c r="A126" s="234">
        <v>8</v>
      </c>
      <c r="B126" s="247" t="s">
        <v>316</v>
      </c>
      <c r="C126" s="236" t="s">
        <v>222</v>
      </c>
      <c r="D126" s="237" t="s">
        <v>223</v>
      </c>
      <c r="E126" s="235" t="s">
        <v>95</v>
      </c>
      <c r="F126" s="133">
        <v>1</v>
      </c>
      <c r="G126" s="238"/>
      <c r="H126" s="4">
        <f t="shared" si="2"/>
        <v>0</v>
      </c>
      <c r="I126" s="246"/>
    </row>
    <row r="127" spans="1:9" customFormat="1" ht="38.25" customHeight="1">
      <c r="A127" s="234">
        <v>10</v>
      </c>
      <c r="B127" s="235" t="s">
        <v>317</v>
      </c>
      <c r="C127" s="1" t="s">
        <v>221</v>
      </c>
      <c r="D127" s="2" t="s">
        <v>318</v>
      </c>
      <c r="E127" s="3" t="s">
        <v>21</v>
      </c>
      <c r="F127" s="133">
        <v>1</v>
      </c>
      <c r="G127" s="238"/>
      <c r="H127" s="4">
        <f t="shared" si="2"/>
        <v>0</v>
      </c>
      <c r="I127" s="246"/>
    </row>
    <row r="128" spans="1:9" customFormat="1" ht="32.25" customHeight="1">
      <c r="A128" s="234">
        <v>11</v>
      </c>
      <c r="B128" s="247" t="s">
        <v>319</v>
      </c>
      <c r="C128" s="236" t="s">
        <v>320</v>
      </c>
      <c r="D128" s="237" t="s">
        <v>321</v>
      </c>
      <c r="E128" s="3" t="s">
        <v>24</v>
      </c>
      <c r="F128" s="133">
        <v>50</v>
      </c>
      <c r="G128" s="238"/>
      <c r="H128" s="4">
        <f t="shared" si="2"/>
        <v>0</v>
      </c>
      <c r="I128" s="246"/>
    </row>
    <row r="129" spans="1:9" customFormat="1" ht="42.75" customHeight="1">
      <c r="A129" s="234">
        <v>12</v>
      </c>
      <c r="B129" s="247" t="s">
        <v>322</v>
      </c>
      <c r="C129" s="2" t="s">
        <v>323</v>
      </c>
      <c r="D129" s="2"/>
      <c r="E129" s="3" t="s">
        <v>324</v>
      </c>
      <c r="F129" s="133">
        <v>1</v>
      </c>
      <c r="G129" s="238"/>
      <c r="H129" s="4">
        <f t="shared" si="2"/>
        <v>0</v>
      </c>
      <c r="I129" s="246"/>
    </row>
    <row r="130" spans="1:9" s="88" customFormat="1" ht="30" customHeight="1">
      <c r="A130" s="203" t="s">
        <v>153</v>
      </c>
      <c r="B130" s="204" t="s">
        <v>245</v>
      </c>
      <c r="C130" s="205"/>
      <c r="D130" s="205"/>
      <c r="E130" s="206"/>
      <c r="F130" s="207"/>
      <c r="G130" s="208"/>
      <c r="H130" s="4">
        <f t="shared" si="2"/>
        <v>0</v>
      </c>
      <c r="I130" s="209">
        <f>H131</f>
        <v>0</v>
      </c>
    </row>
    <row r="131" spans="1:9" s="88" customFormat="1" ht="114" customHeight="1">
      <c r="A131" s="13">
        <v>1</v>
      </c>
      <c r="B131" s="37" t="s">
        <v>13</v>
      </c>
      <c r="C131" s="200" t="s">
        <v>246</v>
      </c>
      <c r="D131" s="210" t="s">
        <v>247</v>
      </c>
      <c r="E131" s="3" t="s">
        <v>20</v>
      </c>
      <c r="F131" s="201">
        <v>1</v>
      </c>
      <c r="G131" s="202"/>
      <c r="H131" s="4">
        <f t="shared" si="2"/>
        <v>0</v>
      </c>
      <c r="I131" s="4"/>
    </row>
    <row r="132" spans="1:9" s="88" customFormat="1" ht="20.100000000000001" customHeight="1">
      <c r="A132" s="211"/>
      <c r="B132" s="212"/>
      <c r="C132" s="212" t="s">
        <v>197</v>
      </c>
      <c r="D132" s="213"/>
      <c r="E132" s="214"/>
      <c r="F132" s="215"/>
      <c r="G132" s="216"/>
      <c r="H132" s="217">
        <f>SUM(H10:H131)</f>
        <v>0</v>
      </c>
      <c r="I132" s="218"/>
    </row>
    <row r="133" spans="1:9" s="88" customFormat="1" ht="20.100000000000001" customHeight="1">
      <c r="A133" s="219"/>
      <c r="B133" s="212"/>
      <c r="C133" s="220" t="s">
        <v>194</v>
      </c>
      <c r="D133" s="221"/>
      <c r="E133" s="214"/>
      <c r="F133" s="215"/>
      <c r="G133" s="222"/>
      <c r="H133" s="217">
        <f>H132*10%</f>
        <v>0</v>
      </c>
      <c r="I133" s="218"/>
    </row>
    <row r="134" spans="1:9" s="88" customFormat="1" ht="20.100000000000001" customHeight="1">
      <c r="A134" s="219"/>
      <c r="B134" s="212"/>
      <c r="C134" s="223" t="s">
        <v>195</v>
      </c>
      <c r="D134" s="213"/>
      <c r="E134" s="214"/>
      <c r="F134" s="215"/>
      <c r="G134" s="222"/>
      <c r="H134" s="217">
        <f>H132+H133</f>
        <v>0</v>
      </c>
      <c r="I134" s="218"/>
    </row>
    <row r="135" spans="1:9">
      <c r="B135" s="45" t="s">
        <v>10</v>
      </c>
      <c r="C135" s="46"/>
      <c r="D135" s="47"/>
      <c r="E135" s="48"/>
    </row>
    <row r="136" spans="1:9">
      <c r="B136" s="49" t="s">
        <v>11</v>
      </c>
      <c r="C136" s="50"/>
      <c r="E136" s="51"/>
      <c r="F136" s="55"/>
      <c r="G136" s="52"/>
      <c r="H136" s="31"/>
      <c r="I136" s="53"/>
    </row>
    <row r="137" spans="1:9">
      <c r="B137" s="49" t="s">
        <v>12</v>
      </c>
      <c r="C137" s="50"/>
      <c r="E137" s="51"/>
      <c r="F137" s="55"/>
      <c r="G137" s="52"/>
      <c r="H137" s="31"/>
      <c r="I137" s="53"/>
    </row>
    <row r="138" spans="1:9">
      <c r="B138" s="49" t="s">
        <v>14</v>
      </c>
      <c r="C138" s="50"/>
      <c r="E138" s="51"/>
      <c r="F138" s="55"/>
      <c r="G138" s="52"/>
      <c r="H138" s="31"/>
      <c r="I138" s="53"/>
    </row>
    <row r="140" spans="1:9" ht="67.5" customHeight="1">
      <c r="F140" s="320" t="s">
        <v>370</v>
      </c>
      <c r="G140" s="320"/>
      <c r="H140" s="320"/>
      <c r="I140" s="320"/>
    </row>
  </sheetData>
  <mergeCells count="24">
    <mergeCell ref="F140:I140"/>
    <mergeCell ref="B105:C105"/>
    <mergeCell ref="B94:C94"/>
    <mergeCell ref="A2:I2"/>
    <mergeCell ref="A4:H4"/>
    <mergeCell ref="A5:H5"/>
    <mergeCell ref="A6:H6"/>
    <mergeCell ref="A8:A9"/>
    <mergeCell ref="B8:B9"/>
    <mergeCell ref="C8:C9"/>
    <mergeCell ref="D8:D9"/>
    <mergeCell ref="E8:E9"/>
    <mergeCell ref="F8:F9"/>
    <mergeCell ref="G8:G9"/>
    <mergeCell ref="H8:H9"/>
    <mergeCell ref="I8:I9"/>
    <mergeCell ref="B10:C10"/>
    <mergeCell ref="B14:C14"/>
    <mergeCell ref="B35:C35"/>
    <mergeCell ref="B88:C88"/>
    <mergeCell ref="B36:C36"/>
    <mergeCell ref="B53:C53"/>
    <mergeCell ref="B79:C79"/>
    <mergeCell ref="B54:C54"/>
  </mergeCells>
  <printOptions horizontalCentered="1"/>
  <pageMargins left="0.25" right="0.25" top="0.75" bottom="0.75" header="0.3" footer="0.3"/>
  <pageSetup paperSize="9" scale="96"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I17" sqref="I17"/>
    </sheetView>
  </sheetViews>
  <sheetFormatPr defaultRowHeight="15"/>
  <cols>
    <col min="1" max="1" width="6" customWidth="1"/>
    <col min="2" max="2" width="35.28515625" customWidth="1"/>
    <col min="3" max="3" width="15.85546875" customWidth="1"/>
    <col min="4" max="4" width="8.85546875" customWidth="1"/>
    <col min="6" max="6" width="27.5703125" customWidth="1"/>
    <col min="257" max="257" width="6" customWidth="1"/>
    <col min="258" max="258" width="35.28515625" customWidth="1"/>
    <col min="259" max="259" width="15.85546875" customWidth="1"/>
    <col min="260" max="260" width="8.85546875" customWidth="1"/>
    <col min="262" max="262" width="27.5703125" customWidth="1"/>
    <col min="513" max="513" width="6" customWidth="1"/>
    <col min="514" max="514" width="35.28515625" customWidth="1"/>
    <col min="515" max="515" width="15.85546875" customWidth="1"/>
    <col min="516" max="516" width="8.85546875" customWidth="1"/>
    <col min="518" max="518" width="27.5703125" customWidth="1"/>
    <col min="769" max="769" width="6" customWidth="1"/>
    <col min="770" max="770" width="35.28515625" customWidth="1"/>
    <col min="771" max="771" width="15.85546875" customWidth="1"/>
    <col min="772" max="772" width="8.85546875" customWidth="1"/>
    <col min="774" max="774" width="27.5703125" customWidth="1"/>
    <col min="1025" max="1025" width="6" customWidth="1"/>
    <col min="1026" max="1026" width="35.28515625" customWidth="1"/>
    <col min="1027" max="1027" width="15.85546875" customWidth="1"/>
    <col min="1028" max="1028" width="8.85546875" customWidth="1"/>
    <col min="1030" max="1030" width="27.5703125" customWidth="1"/>
    <col min="1281" max="1281" width="6" customWidth="1"/>
    <col min="1282" max="1282" width="35.28515625" customWidth="1"/>
    <col min="1283" max="1283" width="15.85546875" customWidth="1"/>
    <col min="1284" max="1284" width="8.85546875" customWidth="1"/>
    <col min="1286" max="1286" width="27.5703125" customWidth="1"/>
    <col min="1537" max="1537" width="6" customWidth="1"/>
    <col min="1538" max="1538" width="35.28515625" customWidth="1"/>
    <col min="1539" max="1539" width="15.85546875" customWidth="1"/>
    <col min="1540" max="1540" width="8.85546875" customWidth="1"/>
    <col min="1542" max="1542" width="27.5703125" customWidth="1"/>
    <col min="1793" max="1793" width="6" customWidth="1"/>
    <col min="1794" max="1794" width="35.28515625" customWidth="1"/>
    <col min="1795" max="1795" width="15.85546875" customWidth="1"/>
    <col min="1796" max="1796" width="8.85546875" customWidth="1"/>
    <col min="1798" max="1798" width="27.5703125" customWidth="1"/>
    <col min="2049" max="2049" width="6" customWidth="1"/>
    <col min="2050" max="2050" width="35.28515625" customWidth="1"/>
    <col min="2051" max="2051" width="15.85546875" customWidth="1"/>
    <col min="2052" max="2052" width="8.85546875" customWidth="1"/>
    <col min="2054" max="2054" width="27.5703125" customWidth="1"/>
    <col min="2305" max="2305" width="6" customWidth="1"/>
    <col min="2306" max="2306" width="35.28515625" customWidth="1"/>
    <col min="2307" max="2307" width="15.85546875" customWidth="1"/>
    <col min="2308" max="2308" width="8.85546875" customWidth="1"/>
    <col min="2310" max="2310" width="27.5703125" customWidth="1"/>
    <col min="2561" max="2561" width="6" customWidth="1"/>
    <col min="2562" max="2562" width="35.28515625" customWidth="1"/>
    <col min="2563" max="2563" width="15.85546875" customWidth="1"/>
    <col min="2564" max="2564" width="8.85546875" customWidth="1"/>
    <col min="2566" max="2566" width="27.5703125" customWidth="1"/>
    <col min="2817" max="2817" width="6" customWidth="1"/>
    <col min="2818" max="2818" width="35.28515625" customWidth="1"/>
    <col min="2819" max="2819" width="15.85546875" customWidth="1"/>
    <col min="2820" max="2820" width="8.85546875" customWidth="1"/>
    <col min="2822" max="2822" width="27.5703125" customWidth="1"/>
    <col min="3073" max="3073" width="6" customWidth="1"/>
    <col min="3074" max="3074" width="35.28515625" customWidth="1"/>
    <col min="3075" max="3075" width="15.85546875" customWidth="1"/>
    <col min="3076" max="3076" width="8.85546875" customWidth="1"/>
    <col min="3078" max="3078" width="27.5703125" customWidth="1"/>
    <col min="3329" max="3329" width="6" customWidth="1"/>
    <col min="3330" max="3330" width="35.28515625" customWidth="1"/>
    <col min="3331" max="3331" width="15.85546875" customWidth="1"/>
    <col min="3332" max="3332" width="8.85546875" customWidth="1"/>
    <col min="3334" max="3334" width="27.5703125" customWidth="1"/>
    <col min="3585" max="3585" width="6" customWidth="1"/>
    <col min="3586" max="3586" width="35.28515625" customWidth="1"/>
    <col min="3587" max="3587" width="15.85546875" customWidth="1"/>
    <col min="3588" max="3588" width="8.85546875" customWidth="1"/>
    <col min="3590" max="3590" width="27.5703125" customWidth="1"/>
    <col min="3841" max="3841" width="6" customWidth="1"/>
    <col min="3842" max="3842" width="35.28515625" customWidth="1"/>
    <col min="3843" max="3843" width="15.85546875" customWidth="1"/>
    <col min="3844" max="3844" width="8.85546875" customWidth="1"/>
    <col min="3846" max="3846" width="27.5703125" customWidth="1"/>
    <col min="4097" max="4097" width="6" customWidth="1"/>
    <col min="4098" max="4098" width="35.28515625" customWidth="1"/>
    <col min="4099" max="4099" width="15.85546875" customWidth="1"/>
    <col min="4100" max="4100" width="8.85546875" customWidth="1"/>
    <col min="4102" max="4102" width="27.5703125" customWidth="1"/>
    <col min="4353" max="4353" width="6" customWidth="1"/>
    <col min="4354" max="4354" width="35.28515625" customWidth="1"/>
    <col min="4355" max="4355" width="15.85546875" customWidth="1"/>
    <col min="4356" max="4356" width="8.85546875" customWidth="1"/>
    <col min="4358" max="4358" width="27.5703125" customWidth="1"/>
    <col min="4609" max="4609" width="6" customWidth="1"/>
    <col min="4610" max="4610" width="35.28515625" customWidth="1"/>
    <col min="4611" max="4611" width="15.85546875" customWidth="1"/>
    <col min="4612" max="4612" width="8.85546875" customWidth="1"/>
    <col min="4614" max="4614" width="27.5703125" customWidth="1"/>
    <col min="4865" max="4865" width="6" customWidth="1"/>
    <col min="4866" max="4866" width="35.28515625" customWidth="1"/>
    <col min="4867" max="4867" width="15.85546875" customWidth="1"/>
    <col min="4868" max="4868" width="8.85546875" customWidth="1"/>
    <col min="4870" max="4870" width="27.5703125" customWidth="1"/>
    <col min="5121" max="5121" width="6" customWidth="1"/>
    <col min="5122" max="5122" width="35.28515625" customWidth="1"/>
    <col min="5123" max="5123" width="15.85546875" customWidth="1"/>
    <col min="5124" max="5124" width="8.85546875" customWidth="1"/>
    <col min="5126" max="5126" width="27.5703125" customWidth="1"/>
    <col min="5377" max="5377" width="6" customWidth="1"/>
    <col min="5378" max="5378" width="35.28515625" customWidth="1"/>
    <col min="5379" max="5379" width="15.85546875" customWidth="1"/>
    <col min="5380" max="5380" width="8.85546875" customWidth="1"/>
    <col min="5382" max="5382" width="27.5703125" customWidth="1"/>
    <col min="5633" max="5633" width="6" customWidth="1"/>
    <col min="5634" max="5634" width="35.28515625" customWidth="1"/>
    <col min="5635" max="5635" width="15.85546875" customWidth="1"/>
    <col min="5636" max="5636" width="8.85546875" customWidth="1"/>
    <col min="5638" max="5638" width="27.5703125" customWidth="1"/>
    <col min="5889" max="5889" width="6" customWidth="1"/>
    <col min="5890" max="5890" width="35.28515625" customWidth="1"/>
    <col min="5891" max="5891" width="15.85546875" customWidth="1"/>
    <col min="5892" max="5892" width="8.85546875" customWidth="1"/>
    <col min="5894" max="5894" width="27.5703125" customWidth="1"/>
    <col min="6145" max="6145" width="6" customWidth="1"/>
    <col min="6146" max="6146" width="35.28515625" customWidth="1"/>
    <col min="6147" max="6147" width="15.85546875" customWidth="1"/>
    <col min="6148" max="6148" width="8.85546875" customWidth="1"/>
    <col min="6150" max="6150" width="27.5703125" customWidth="1"/>
    <col min="6401" max="6401" width="6" customWidth="1"/>
    <col min="6402" max="6402" width="35.28515625" customWidth="1"/>
    <col min="6403" max="6403" width="15.85546875" customWidth="1"/>
    <col min="6404" max="6404" width="8.85546875" customWidth="1"/>
    <col min="6406" max="6406" width="27.5703125" customWidth="1"/>
    <col min="6657" max="6657" width="6" customWidth="1"/>
    <col min="6658" max="6658" width="35.28515625" customWidth="1"/>
    <col min="6659" max="6659" width="15.85546875" customWidth="1"/>
    <col min="6660" max="6660" width="8.85546875" customWidth="1"/>
    <col min="6662" max="6662" width="27.5703125" customWidth="1"/>
    <col min="6913" max="6913" width="6" customWidth="1"/>
    <col min="6914" max="6914" width="35.28515625" customWidth="1"/>
    <col min="6915" max="6915" width="15.85546875" customWidth="1"/>
    <col min="6916" max="6916" width="8.85546875" customWidth="1"/>
    <col min="6918" max="6918" width="27.5703125" customWidth="1"/>
    <col min="7169" max="7169" width="6" customWidth="1"/>
    <col min="7170" max="7170" width="35.28515625" customWidth="1"/>
    <col min="7171" max="7171" width="15.85546875" customWidth="1"/>
    <col min="7172" max="7172" width="8.85546875" customWidth="1"/>
    <col min="7174" max="7174" width="27.5703125" customWidth="1"/>
    <col min="7425" max="7425" width="6" customWidth="1"/>
    <col min="7426" max="7426" width="35.28515625" customWidth="1"/>
    <col min="7427" max="7427" width="15.85546875" customWidth="1"/>
    <col min="7428" max="7428" width="8.85546875" customWidth="1"/>
    <col min="7430" max="7430" width="27.5703125" customWidth="1"/>
    <col min="7681" max="7681" width="6" customWidth="1"/>
    <col min="7682" max="7682" width="35.28515625" customWidth="1"/>
    <col min="7683" max="7683" width="15.85546875" customWidth="1"/>
    <col min="7684" max="7684" width="8.85546875" customWidth="1"/>
    <col min="7686" max="7686" width="27.5703125" customWidth="1"/>
    <col min="7937" max="7937" width="6" customWidth="1"/>
    <col min="7938" max="7938" width="35.28515625" customWidth="1"/>
    <col min="7939" max="7939" width="15.85546875" customWidth="1"/>
    <col min="7940" max="7940" width="8.85546875" customWidth="1"/>
    <col min="7942" max="7942" width="27.5703125" customWidth="1"/>
    <col min="8193" max="8193" width="6" customWidth="1"/>
    <col min="8194" max="8194" width="35.28515625" customWidth="1"/>
    <col min="8195" max="8195" width="15.85546875" customWidth="1"/>
    <col min="8196" max="8196" width="8.85546875" customWidth="1"/>
    <col min="8198" max="8198" width="27.5703125" customWidth="1"/>
    <col min="8449" max="8449" width="6" customWidth="1"/>
    <col min="8450" max="8450" width="35.28515625" customWidth="1"/>
    <col min="8451" max="8451" width="15.85546875" customWidth="1"/>
    <col min="8452" max="8452" width="8.85546875" customWidth="1"/>
    <col min="8454" max="8454" width="27.5703125" customWidth="1"/>
    <col min="8705" max="8705" width="6" customWidth="1"/>
    <col min="8706" max="8706" width="35.28515625" customWidth="1"/>
    <col min="8707" max="8707" width="15.85546875" customWidth="1"/>
    <col min="8708" max="8708" width="8.85546875" customWidth="1"/>
    <col min="8710" max="8710" width="27.5703125" customWidth="1"/>
    <col min="8961" max="8961" width="6" customWidth="1"/>
    <col min="8962" max="8962" width="35.28515625" customWidth="1"/>
    <col min="8963" max="8963" width="15.85546875" customWidth="1"/>
    <col min="8964" max="8964" width="8.85546875" customWidth="1"/>
    <col min="8966" max="8966" width="27.5703125" customWidth="1"/>
    <col min="9217" max="9217" width="6" customWidth="1"/>
    <col min="9218" max="9218" width="35.28515625" customWidth="1"/>
    <col min="9219" max="9219" width="15.85546875" customWidth="1"/>
    <col min="9220" max="9220" width="8.85546875" customWidth="1"/>
    <col min="9222" max="9222" width="27.5703125" customWidth="1"/>
    <col min="9473" max="9473" width="6" customWidth="1"/>
    <col min="9474" max="9474" width="35.28515625" customWidth="1"/>
    <col min="9475" max="9475" width="15.85546875" customWidth="1"/>
    <col min="9476" max="9476" width="8.85546875" customWidth="1"/>
    <col min="9478" max="9478" width="27.5703125" customWidth="1"/>
    <col min="9729" max="9729" width="6" customWidth="1"/>
    <col min="9730" max="9730" width="35.28515625" customWidth="1"/>
    <col min="9731" max="9731" width="15.85546875" customWidth="1"/>
    <col min="9732" max="9732" width="8.85546875" customWidth="1"/>
    <col min="9734" max="9734" width="27.5703125" customWidth="1"/>
    <col min="9985" max="9985" width="6" customWidth="1"/>
    <col min="9986" max="9986" width="35.28515625" customWidth="1"/>
    <col min="9987" max="9987" width="15.85546875" customWidth="1"/>
    <col min="9988" max="9988" width="8.85546875" customWidth="1"/>
    <col min="9990" max="9990" width="27.5703125" customWidth="1"/>
    <col min="10241" max="10241" width="6" customWidth="1"/>
    <col min="10242" max="10242" width="35.28515625" customWidth="1"/>
    <col min="10243" max="10243" width="15.85546875" customWidth="1"/>
    <col min="10244" max="10244" width="8.85546875" customWidth="1"/>
    <col min="10246" max="10246" width="27.5703125" customWidth="1"/>
    <col min="10497" max="10497" width="6" customWidth="1"/>
    <col min="10498" max="10498" width="35.28515625" customWidth="1"/>
    <col min="10499" max="10499" width="15.85546875" customWidth="1"/>
    <col min="10500" max="10500" width="8.85546875" customWidth="1"/>
    <col min="10502" max="10502" width="27.5703125" customWidth="1"/>
    <col min="10753" max="10753" width="6" customWidth="1"/>
    <col min="10754" max="10754" width="35.28515625" customWidth="1"/>
    <col min="10755" max="10755" width="15.85546875" customWidth="1"/>
    <col min="10756" max="10756" width="8.85546875" customWidth="1"/>
    <col min="10758" max="10758" width="27.5703125" customWidth="1"/>
    <col min="11009" max="11009" width="6" customWidth="1"/>
    <col min="11010" max="11010" width="35.28515625" customWidth="1"/>
    <col min="11011" max="11011" width="15.85546875" customWidth="1"/>
    <col min="11012" max="11012" width="8.85546875" customWidth="1"/>
    <col min="11014" max="11014" width="27.5703125" customWidth="1"/>
    <col min="11265" max="11265" width="6" customWidth="1"/>
    <col min="11266" max="11266" width="35.28515625" customWidth="1"/>
    <col min="11267" max="11267" width="15.85546875" customWidth="1"/>
    <col min="11268" max="11268" width="8.85546875" customWidth="1"/>
    <col min="11270" max="11270" width="27.5703125" customWidth="1"/>
    <col min="11521" max="11521" width="6" customWidth="1"/>
    <col min="11522" max="11522" width="35.28515625" customWidth="1"/>
    <col min="11523" max="11523" width="15.85546875" customWidth="1"/>
    <col min="11524" max="11524" width="8.85546875" customWidth="1"/>
    <col min="11526" max="11526" width="27.5703125" customWidth="1"/>
    <col min="11777" max="11777" width="6" customWidth="1"/>
    <col min="11778" max="11778" width="35.28515625" customWidth="1"/>
    <col min="11779" max="11779" width="15.85546875" customWidth="1"/>
    <col min="11780" max="11780" width="8.85546875" customWidth="1"/>
    <col min="11782" max="11782" width="27.5703125" customWidth="1"/>
    <col min="12033" max="12033" width="6" customWidth="1"/>
    <col min="12034" max="12034" width="35.28515625" customWidth="1"/>
    <col min="12035" max="12035" width="15.85546875" customWidth="1"/>
    <col min="12036" max="12036" width="8.85546875" customWidth="1"/>
    <col min="12038" max="12038" width="27.5703125" customWidth="1"/>
    <col min="12289" max="12289" width="6" customWidth="1"/>
    <col min="12290" max="12290" width="35.28515625" customWidth="1"/>
    <col min="12291" max="12291" width="15.85546875" customWidth="1"/>
    <col min="12292" max="12292" width="8.85546875" customWidth="1"/>
    <col min="12294" max="12294" width="27.5703125" customWidth="1"/>
    <col min="12545" max="12545" width="6" customWidth="1"/>
    <col min="12546" max="12546" width="35.28515625" customWidth="1"/>
    <col min="12547" max="12547" width="15.85546875" customWidth="1"/>
    <col min="12548" max="12548" width="8.85546875" customWidth="1"/>
    <col min="12550" max="12550" width="27.5703125" customWidth="1"/>
    <col min="12801" max="12801" width="6" customWidth="1"/>
    <col min="12802" max="12802" width="35.28515625" customWidth="1"/>
    <col min="12803" max="12803" width="15.85546875" customWidth="1"/>
    <col min="12804" max="12804" width="8.85546875" customWidth="1"/>
    <col min="12806" max="12806" width="27.5703125" customWidth="1"/>
    <col min="13057" max="13057" width="6" customWidth="1"/>
    <col min="13058" max="13058" width="35.28515625" customWidth="1"/>
    <col min="13059" max="13059" width="15.85546875" customWidth="1"/>
    <col min="13060" max="13060" width="8.85546875" customWidth="1"/>
    <col min="13062" max="13062" width="27.5703125" customWidth="1"/>
    <col min="13313" max="13313" width="6" customWidth="1"/>
    <col min="13314" max="13314" width="35.28515625" customWidth="1"/>
    <col min="13315" max="13315" width="15.85546875" customWidth="1"/>
    <col min="13316" max="13316" width="8.85546875" customWidth="1"/>
    <col min="13318" max="13318" width="27.5703125" customWidth="1"/>
    <col min="13569" max="13569" width="6" customWidth="1"/>
    <col min="13570" max="13570" width="35.28515625" customWidth="1"/>
    <col min="13571" max="13571" width="15.85546875" customWidth="1"/>
    <col min="13572" max="13572" width="8.85546875" customWidth="1"/>
    <col min="13574" max="13574" width="27.5703125" customWidth="1"/>
    <col min="13825" max="13825" width="6" customWidth="1"/>
    <col min="13826" max="13826" width="35.28515625" customWidth="1"/>
    <col min="13827" max="13827" width="15.85546875" customWidth="1"/>
    <col min="13828" max="13828" width="8.85546875" customWidth="1"/>
    <col min="13830" max="13830" width="27.5703125" customWidth="1"/>
    <col min="14081" max="14081" width="6" customWidth="1"/>
    <col min="14082" max="14082" width="35.28515625" customWidth="1"/>
    <col min="14083" max="14083" width="15.85546875" customWidth="1"/>
    <col min="14084" max="14084" width="8.85546875" customWidth="1"/>
    <col min="14086" max="14086" width="27.5703125" customWidth="1"/>
    <col min="14337" max="14337" width="6" customWidth="1"/>
    <col min="14338" max="14338" width="35.28515625" customWidth="1"/>
    <col min="14339" max="14339" width="15.85546875" customWidth="1"/>
    <col min="14340" max="14340" width="8.85546875" customWidth="1"/>
    <col min="14342" max="14342" width="27.5703125" customWidth="1"/>
    <col min="14593" max="14593" width="6" customWidth="1"/>
    <col min="14594" max="14594" width="35.28515625" customWidth="1"/>
    <col min="14595" max="14595" width="15.85546875" customWidth="1"/>
    <col min="14596" max="14596" width="8.85546875" customWidth="1"/>
    <col min="14598" max="14598" width="27.5703125" customWidth="1"/>
    <col min="14849" max="14849" width="6" customWidth="1"/>
    <col min="14850" max="14850" width="35.28515625" customWidth="1"/>
    <col min="14851" max="14851" width="15.85546875" customWidth="1"/>
    <col min="14852" max="14852" width="8.85546875" customWidth="1"/>
    <col min="14854" max="14854" width="27.5703125" customWidth="1"/>
    <col min="15105" max="15105" width="6" customWidth="1"/>
    <col min="15106" max="15106" width="35.28515625" customWidth="1"/>
    <col min="15107" max="15107" width="15.85546875" customWidth="1"/>
    <col min="15108" max="15108" width="8.85546875" customWidth="1"/>
    <col min="15110" max="15110" width="27.5703125" customWidth="1"/>
    <col min="15361" max="15361" width="6" customWidth="1"/>
    <col min="15362" max="15362" width="35.28515625" customWidth="1"/>
    <col min="15363" max="15363" width="15.85546875" customWidth="1"/>
    <col min="15364" max="15364" width="8.85546875" customWidth="1"/>
    <col min="15366" max="15366" width="27.5703125" customWidth="1"/>
    <col min="15617" max="15617" width="6" customWidth="1"/>
    <col min="15618" max="15618" width="35.28515625" customWidth="1"/>
    <col min="15619" max="15619" width="15.85546875" customWidth="1"/>
    <col min="15620" max="15620" width="8.85546875" customWidth="1"/>
    <col min="15622" max="15622" width="27.5703125" customWidth="1"/>
    <col min="15873" max="15873" width="6" customWidth="1"/>
    <col min="15874" max="15874" width="35.28515625" customWidth="1"/>
    <col min="15875" max="15875" width="15.85546875" customWidth="1"/>
    <col min="15876" max="15876" width="8.85546875" customWidth="1"/>
    <col min="15878" max="15878" width="27.5703125" customWidth="1"/>
    <col min="16129" max="16129" width="6" customWidth="1"/>
    <col min="16130" max="16130" width="35.28515625" customWidth="1"/>
    <col min="16131" max="16131" width="15.85546875" customWidth="1"/>
    <col min="16132" max="16132" width="8.85546875" customWidth="1"/>
    <col min="16134" max="16134" width="27.5703125" customWidth="1"/>
  </cols>
  <sheetData>
    <row r="2" spans="1:6">
      <c r="B2" s="319" t="s">
        <v>250</v>
      </c>
      <c r="C2" s="319"/>
      <c r="D2" s="319"/>
      <c r="E2" s="319"/>
      <c r="F2" s="140"/>
    </row>
    <row r="3" spans="1:6">
      <c r="C3" s="140"/>
      <c r="D3" s="140"/>
      <c r="E3" s="140"/>
      <c r="F3" s="140"/>
    </row>
    <row r="4" spans="1:6">
      <c r="A4" s="141" t="s">
        <v>224</v>
      </c>
      <c r="B4" s="142" t="s">
        <v>225</v>
      </c>
      <c r="C4" s="141" t="s">
        <v>226</v>
      </c>
      <c r="D4" s="141" t="s">
        <v>227</v>
      </c>
      <c r="E4" s="141" t="s">
        <v>228</v>
      </c>
      <c r="F4" s="141" t="s">
        <v>229</v>
      </c>
    </row>
    <row r="5" spans="1:6">
      <c r="A5" s="143">
        <v>1</v>
      </c>
      <c r="B5" s="144" t="s">
        <v>230</v>
      </c>
      <c r="C5" s="143"/>
      <c r="D5" s="143">
        <v>4</v>
      </c>
      <c r="E5" s="143" t="s">
        <v>22</v>
      </c>
      <c r="F5" s="143"/>
    </row>
    <row r="6" spans="1:6">
      <c r="A6" s="143">
        <v>2</v>
      </c>
      <c r="B6" s="144" t="s">
        <v>274</v>
      </c>
      <c r="C6" s="143" t="s">
        <v>231</v>
      </c>
      <c r="D6" s="143">
        <v>4</v>
      </c>
      <c r="E6" s="143" t="s">
        <v>22</v>
      </c>
      <c r="F6" s="143"/>
    </row>
    <row r="7" spans="1:6">
      <c r="A7" s="143">
        <v>3</v>
      </c>
      <c r="B7" s="144" t="s">
        <v>251</v>
      </c>
      <c r="C7" s="143"/>
      <c r="D7" s="145">
        <v>1</v>
      </c>
      <c r="E7" s="143" t="s">
        <v>22</v>
      </c>
      <c r="F7" s="143"/>
    </row>
    <row r="8" spans="1:6">
      <c r="A8" s="143">
        <v>4</v>
      </c>
      <c r="B8" s="146" t="s">
        <v>232</v>
      </c>
      <c r="C8" s="146"/>
      <c r="D8" s="143">
        <v>1</v>
      </c>
      <c r="E8" s="143" t="s">
        <v>22</v>
      </c>
      <c r="F8" s="144"/>
    </row>
    <row r="9" spans="1:6">
      <c r="A9" s="143">
        <v>5</v>
      </c>
      <c r="B9" s="144" t="s">
        <v>252</v>
      </c>
      <c r="C9" s="144"/>
      <c r="D9" s="143">
        <v>3</v>
      </c>
      <c r="E9" s="143" t="s">
        <v>22</v>
      </c>
      <c r="F9" s="144"/>
    </row>
    <row r="10" spans="1:6">
      <c r="A10" s="143">
        <v>6</v>
      </c>
      <c r="B10" s="144" t="s">
        <v>253</v>
      </c>
      <c r="C10" s="144"/>
      <c r="D10" s="143">
        <v>4</v>
      </c>
      <c r="E10" s="143" t="s">
        <v>22</v>
      </c>
      <c r="F10" s="144"/>
    </row>
    <row r="11" spans="1:6">
      <c r="A11" s="143">
        <v>7</v>
      </c>
      <c r="B11" s="147" t="s">
        <v>254</v>
      </c>
      <c r="C11" s="143"/>
      <c r="D11" s="145">
        <v>5</v>
      </c>
      <c r="E11" s="145" t="s">
        <v>21</v>
      </c>
      <c r="F11" s="144"/>
    </row>
    <row r="12" spans="1:6">
      <c r="A12" s="143">
        <v>8</v>
      </c>
      <c r="B12" s="148" t="s">
        <v>233</v>
      </c>
      <c r="C12" s="149"/>
      <c r="D12" s="150">
        <v>1</v>
      </c>
      <c r="E12" s="150" t="s">
        <v>22</v>
      </c>
      <c r="F12" s="76"/>
    </row>
    <row r="13" spans="1:6">
      <c r="A13" s="151"/>
      <c r="B13" s="152"/>
      <c r="C13" s="153"/>
      <c r="D13" s="151"/>
      <c r="E13" s="151"/>
      <c r="F13" s="154"/>
    </row>
    <row r="14" spans="1:6">
      <c r="C14" s="155"/>
      <c r="D14" s="156"/>
      <c r="E14" s="157" t="s">
        <v>234</v>
      </c>
    </row>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Tong</vt:lpstr>
      <vt:lpstr>XD</vt:lpstr>
      <vt:lpstr>Nội thất tận dụng</vt:lpstr>
      <vt:lpstr>'COVER Tong'!Print_Area</vt:lpstr>
      <vt:lpstr>XD!Print_Area</vt:lpstr>
      <vt:lpstr>XD!Print_Titles</vt:lpstr>
    </vt:vector>
  </TitlesOfParts>
  <Company>SeABank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viet.dd2</cp:lastModifiedBy>
  <cp:lastPrinted>2020-10-01T08:36:50Z</cp:lastPrinted>
  <dcterms:created xsi:type="dcterms:W3CDTF">2014-12-29T04:57:48Z</dcterms:created>
  <dcterms:modified xsi:type="dcterms:W3CDTF">2020-10-14T07:20:33Z</dcterms:modified>
</cp:coreProperties>
</file>