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805" yWindow="375" windowWidth="15195" windowHeight="8445"/>
  </bookViews>
  <sheets>
    <sheet name="BẠCH MAI" sheetId="8" r:id="rId1"/>
  </sheets>
  <externalReferences>
    <externalReference r:id="rId2"/>
  </externalReferences>
  <definedNames>
    <definedName name="_xlnm.Print_Area" localSheetId="0">'BẠCH MAI'!$A$2:$H$48</definedName>
    <definedName name="USD">[1]Sheet1!$D$5</definedName>
    <definedName name="vnd">#REF!</definedName>
  </definedNames>
  <calcPr calcId="144525"/>
</workbook>
</file>

<file path=xl/calcChain.xml><?xml version="1.0" encoding="utf-8"?>
<calcChain xmlns="http://schemas.openxmlformats.org/spreadsheetml/2006/main">
  <c r="H18" i="8" l="1"/>
  <c r="H20" i="8"/>
  <c r="H21" i="8"/>
  <c r="H22" i="8"/>
  <c r="H23" i="8"/>
  <c r="H26" i="8"/>
  <c r="H27" i="8"/>
  <c r="H29" i="8"/>
  <c r="H30" i="8"/>
  <c r="H31" i="8"/>
  <c r="H32" i="8"/>
  <c r="H33" i="8"/>
  <c r="H35" i="8"/>
  <c r="H36" i="8"/>
  <c r="H37" i="8"/>
  <c r="H38" i="8"/>
  <c r="H39" i="8"/>
  <c r="H40" i="8"/>
  <c r="H41" i="8"/>
  <c r="H42" i="8"/>
  <c r="H15" i="8"/>
  <c r="H12" i="8"/>
  <c r="H13" i="8"/>
  <c r="H11" i="8"/>
  <c r="H44" i="8" l="1"/>
  <c r="F25" i="8" l="1"/>
  <c r="H25" i="8" s="1"/>
  <c r="H45" i="8"/>
  <c r="F28" i="8" l="1"/>
  <c r="H28" i="8" s="1"/>
  <c r="F16" i="8"/>
  <c r="H16" i="8" s="1"/>
  <c r="F19" i="8" l="1"/>
  <c r="H19" i="8" s="1"/>
  <c r="F17" i="8"/>
  <c r="H17" i="8" s="1"/>
  <c r="H46" i="8" l="1"/>
  <c r="H47" i="8" s="1"/>
  <c r="H48" i="8" l="1"/>
</calcChain>
</file>

<file path=xl/sharedStrings.xml><?xml version="1.0" encoding="utf-8"?>
<sst xmlns="http://schemas.openxmlformats.org/spreadsheetml/2006/main" count="140" uniqueCount="111">
  <si>
    <t>STT</t>
  </si>
  <si>
    <t>ĐVT</t>
  </si>
  <si>
    <t>m2</t>
  </si>
  <si>
    <t>MÃ CV</t>
  </si>
  <si>
    <t>HẠNG MỤC / MÔ TẢ</t>
  </si>
  <si>
    <t>QUY CÁCH / XUẤT XỨ / BẢN VẼ</t>
  </si>
  <si>
    <t>KHỐI LƯỢNG</t>
  </si>
  <si>
    <t>ĐƠN GIÁ</t>
  </si>
  <si>
    <t>THÀNH TIỀN</t>
  </si>
  <si>
    <t>A</t>
  </si>
  <si>
    <t>B</t>
  </si>
  <si>
    <t>C</t>
  </si>
  <si>
    <t>bộ</t>
  </si>
  <si>
    <t>md</t>
  </si>
  <si>
    <t>gói</t>
  </si>
  <si>
    <t>cái</t>
  </si>
  <si>
    <t>TỔNG</t>
  </si>
  <si>
    <t>Maxilite - ICI</t>
  </si>
  <si>
    <t>HT.HT7</t>
  </si>
  <si>
    <t>MS.14</t>
  </si>
  <si>
    <t>Tủ tài liệu cao 0.8m
KT: 800x420x854
(Tủ tài liệu Fami mã SM6220)</t>
  </si>
  <si>
    <t>Ghế nhân viên 
(ghế Hòa Phát - GL 110)</t>
  </si>
  <si>
    <t>HT.CC1</t>
  </si>
  <si>
    <t>Đồng bộ với cửa cuốn</t>
  </si>
  <si>
    <t>HT.CC3</t>
  </si>
  <si>
    <t>Khóa cửa cuốn</t>
  </si>
  <si>
    <t>HT.CC4</t>
  </si>
  <si>
    <t>Đóng hộp che cửa cuốn khung sắt hộp hoặc nhôm + Ốp Alumex trắng sứ</t>
  </si>
  <si>
    <t>Biển hộp đèn 1 mặt (Biển thương hiệu SeABank)</t>
  </si>
  <si>
    <t>Mặt biển 3M Panagraphic III, Logo seabank bằng decal 3M translucent 3630 - 33, 3630 - 22. Mặt hông, mặt đáy, mặt trên, dưới dùng vật liệu nhôm hợp kim dày 120x2mm, có lỗ thông hơi phía hông và phía đáy; mặt sau bịt bằng Alumium ngoài trời, dày 3mm, hệ thống đèn chiếu sáng bằng đèn LED tuyp philips dài 1,2 m, số lượng 4 bóng/ 1m. (đã bao gồm chi phí dây điện, timer, automat, khởi động từ và nhân công lắp đặt hoàn thiện,)</t>
  </si>
  <si>
    <t>BH.HD2.1</t>
  </si>
  <si>
    <t>BH.PN2</t>
  </si>
  <si>
    <t>CÔNG TRÌNH      : CẢI TẠO PGD BẠCH MAI</t>
  </si>
  <si>
    <t>PHẦN PHÁ DỠ</t>
  </si>
  <si>
    <t>Tháo dỡ hệ thống biển hiệu cũ để thay mới.</t>
  </si>
  <si>
    <t>PHẦN CẢI TẠO</t>
  </si>
  <si>
    <t>Sơn bả trần và tường trong nhà (sơn 3 nước)</t>
  </si>
  <si>
    <t>Thuế VAT</t>
  </si>
  <si>
    <t>Gia cố xối tôn đảm bảo nước mưa không bị lọt vào hậu biển</t>
  </si>
  <si>
    <t>Bao gồm tôn và nhân công.</t>
  </si>
  <si>
    <t>ĐỊA ĐIỂM XD      : 350 BẠCH MAI, HAI BÀ TRƯNG, HÀ NỘI</t>
  </si>
  <si>
    <t>NT.K5</t>
  </si>
  <si>
    <t>Rèm sáo ngang</t>
  </si>
  <si>
    <t>TỔNG CỘNG ( đã bao gồm VAT)</t>
  </si>
  <si>
    <t xml:space="preserve">PHẦN NỘI THẤT </t>
  </si>
  <si>
    <t>NT.V1</t>
  </si>
  <si>
    <t xml:space="preserve">Vách logo wall cho Phòng giao dịch
</t>
  </si>
  <si>
    <t>NT b3.1</t>
  </si>
  <si>
    <t>NT.T2</t>
  </si>
  <si>
    <t>Cái</t>
  </si>
  <si>
    <t>NT.V5</t>
  </si>
  <si>
    <t>Ghế đôn cho quầy ngồi</t>
  </si>
  <si>
    <t>Khung gỗ tự nhiên, đệm mút, bọc nỉ màu đỏ, chân gỗ sơn trắng, đế nhựa.</t>
  </si>
  <si>
    <t xml:space="preserve">lắp phía trước backdrop </t>
  </si>
  <si>
    <t>MS.01</t>
  </si>
  <si>
    <t>MS.03</t>
  </si>
  <si>
    <t>Ghế khách hàng
(Ghế chân quỳ Hòa Phát - GL 411)</t>
  </si>
  <si>
    <t>TT</t>
  </si>
  <si>
    <t xml:space="preserve">Bạt hiflex in hình ảnh quảng cáo sản phẩm của SeABank, khung xương bằng sắt hộp 25x25 mạ kẽm, </t>
  </si>
  <si>
    <t>Pano quảng cáo sản phẩm SeABank có tôn lót, treo trên mặt tiền tầng 5</t>
  </si>
  <si>
    <t>D</t>
  </si>
  <si>
    <t>PHẦN ĐIỆN</t>
  </si>
  <si>
    <t>Đ.C8</t>
  </si>
  <si>
    <t>Cáp điện 2x4 mm (dây cấp cho ổ cắm phân lộ mới)</t>
  </si>
  <si>
    <t xml:space="preserve">Cadivi/Trần Phú </t>
  </si>
  <si>
    <t>m</t>
  </si>
  <si>
    <t>Đ.C9</t>
  </si>
  <si>
    <t>Cáp điện 2 x 2.5 mm (dây cấp cho ổ cắm)</t>
  </si>
  <si>
    <t>Đ.C10</t>
  </si>
  <si>
    <t>Cáp đôi 2 x 1.5 mm</t>
  </si>
  <si>
    <t>Cadivi/Trần Phú</t>
  </si>
  <si>
    <t>Đ.C12</t>
  </si>
  <si>
    <t>Ống luồn dây 20</t>
  </si>
  <si>
    <t>Sino</t>
  </si>
  <si>
    <t>Đ.TB1</t>
  </si>
  <si>
    <t xml:space="preserve">Đế ổ cắm lắp nổi ( tận dụng 1 phần đế cũ ) </t>
  </si>
  <si>
    <t>Đ.TB3</t>
  </si>
  <si>
    <t xml:space="preserve">Mặt ổ cắm đôi 3 chấu - Tận dụng ổ cũ lắp đặt bổ sung </t>
  </si>
  <si>
    <t>Đèn tuýp led rạng đông 600 thay cho bóng cháy</t>
  </si>
  <si>
    <t>Nhân công lắp đặt hệ thống điện</t>
  </si>
  <si>
    <t>Bao gồm lắp đặt hệ thống điện  độc lập , làm mới, dẫn dây điện đi trong tường &amp; trên sàn; trát vá các vị trí đi dây chìm; lắp đặt thiết bị đầu cuối; vận hành đồng bộ.
đấu nối lại hệ thống đèn chiếu sáng trên trần.</t>
  </si>
  <si>
    <t>Phá dỡ nội thất tầng 1, đổ phế thải đúng nơi quy định.</t>
  </si>
  <si>
    <t>E</t>
  </si>
  <si>
    <t>PHẦN ĐIỀU HÒA</t>
  </si>
  <si>
    <t>Nhân công lắp đặt điều hòa</t>
  </si>
  <si>
    <t>Tháo dỡ alu ốp mái sảnh cũ để ốp lại</t>
  </si>
  <si>
    <t>BH.HD2.3</t>
  </si>
  <si>
    <t>Phần dải địa chỉ màu đỏ in địa chỉ Phòng giao dịch</t>
  </si>
  <si>
    <t>Decal 3M Translucent 3630 - 33 red in địa chỉ điểm giao dịch của SeABank. Thông tin địa chỉ do SeABank cung cấp</t>
  </si>
  <si>
    <t>MS.10</t>
  </si>
  <si>
    <t xml:space="preserve">Bàn nhân viên 1.2M
KT: 1200x560x750
Bàn Fami mã CD1256H </t>
  </si>
  <si>
    <r>
      <t xml:space="preserve">Bàn Fami gỗ MFC màu PO (vân gỗ sáng màu)
Mã SP: </t>
    </r>
    <r>
      <rPr>
        <b/>
        <sz val="12"/>
        <rFont val="Times New Roman"/>
        <family val="1"/>
        <charset val="163"/>
      </rPr>
      <t>CD1256H</t>
    </r>
  </si>
  <si>
    <r>
      <t xml:space="preserve">Phần trên và dưới gỗ MFC phủ melamine vân gỗ sáng màu, mã MFC-MS-2340, đóng hộp dày 100. Phần tiếp giáp các tấm MFC đảm bảo phẳng, khít và được dán cạnh bằng dây PVC mỏng. Phần giữa kính cường lực 8mm sơn màu đỏ 1 mặt, dán trên nền gỗ MDF. Logo thương hiệu SeABank và đồng tiền mica cắt CNC theo chỉ định. Lắp đèn hắt sáng ánh sáng trắng cạnh trên và dưới tấm kính.
Mã bản vẽ: </t>
    </r>
    <r>
      <rPr>
        <b/>
        <sz val="12"/>
        <rFont val="Times New Roman"/>
        <family val="1"/>
      </rPr>
      <t>A2-9</t>
    </r>
  </si>
  <si>
    <r>
      <t xml:space="preserve">Quầy giao dịch theo thiết kế của Seabank
KT: </t>
    </r>
    <r>
      <rPr>
        <b/>
        <sz val="12"/>
        <rFont val="Times New Roman"/>
        <family val="1"/>
      </rPr>
      <t>1200x800x1100</t>
    </r>
  </si>
  <si>
    <r>
      <t xml:space="preserve">Thân trên Gỗ MFC phủ melamine vân gỗ sáng màu, mã MFC-MS-2340; thân dưới dán dè laminate màu trắng bóng. Cạnh gỗ dán dây PVC dày 2mm trùng màu. Mặt khách hàng ốp đá nhân tạo siêu cứng màu trắng sứ. Ngăn kéo ray trượt Hafele bánh nhựa, lắp khóa ở ngăn kéo trên cùng.  Lắp đèn chiếu sáng chân bàn ánh sáng vàng. Số thứ tự quầy mica 5mm màu đỏ cắt chữ cao 15cm.
Mã bản vẽ: </t>
    </r>
    <r>
      <rPr>
        <b/>
        <sz val="12"/>
        <rFont val="Times New Roman"/>
        <family val="1"/>
      </rPr>
      <t>A2-11-1; A2-11-2</t>
    </r>
  </si>
  <si>
    <r>
      <t xml:space="preserve">Tủ phụ quầy giao dịch
KT: </t>
    </r>
    <r>
      <rPr>
        <b/>
        <sz val="12"/>
        <rFont val="Times New Roman"/>
        <family val="1"/>
      </rPr>
      <t>600x400x650</t>
    </r>
  </si>
  <si>
    <r>
      <t xml:space="preserve">Gỗ MFC phủ melamine vân gỗ sáng màu, mã MFC-MS-2340. Cạnh gỗ dán dây PVC dày 2mm trùng màu. Ngăn kéo sole mở 2 phía, ray trượt Hafele bánh nhựa.Mã bản vẽ: </t>
    </r>
    <r>
      <rPr>
        <b/>
        <sz val="12"/>
        <rFont val="Times New Roman"/>
        <family val="1"/>
      </rPr>
      <t>A2-2</t>
    </r>
  </si>
  <si>
    <r>
      <t xml:space="preserve">Vách ngăn lửng che quầy giao dịch
KT: </t>
    </r>
    <r>
      <rPr>
        <b/>
        <sz val="12"/>
        <rFont val="Times New Roman"/>
        <family val="1"/>
      </rPr>
      <t>1100 (cao), rộng cánh 700</t>
    </r>
  </si>
  <si>
    <r>
      <t xml:space="preserve">Gỗ MFC phủ melamine vân gỗ sáng màu, mã MFC-MS-2340. Cạnh gỗ dán dây PVC trùng màu., đóng hộp dày 50mm, cao 1,1m; phần cánh rộng 700, bản lề mở 1 chiều, có chốt gạt ngang
Mã bản vẽ: </t>
    </r>
    <r>
      <rPr>
        <b/>
        <sz val="12"/>
        <rFont val="Times New Roman"/>
        <family val="1"/>
      </rPr>
      <t>A2-1-4</t>
    </r>
  </si>
  <si>
    <r>
      <t xml:space="preserve">Ghế lưng lưới màu đen, đệm ngồi bọc nỉ màu đỏ, chân nhựa 5 chấu có bánh xe, piston nâng hạ thủy lực, tay vịn nhựa.KT: W560 x D660 x H880 mm 
(Mã SP: </t>
    </r>
    <r>
      <rPr>
        <b/>
        <sz val="12"/>
        <rFont val="Times New Roman"/>
        <family val="1"/>
      </rPr>
      <t>Hòa Phát GL 110</t>
    </r>
    <r>
      <rPr>
        <sz val="12"/>
        <rFont val="Times New Roman"/>
        <family val="1"/>
      </rPr>
      <t>)</t>
    </r>
  </si>
  <si>
    <r>
      <t xml:space="preserve">Ghế lưng lưới màu đen, đệm ngồi bọc nỉ màu đỏ, chân quỳ, tay vịn nhựa.KT: W580 x D600 x H960 mm 
(Mã SP: </t>
    </r>
    <r>
      <rPr>
        <b/>
        <sz val="12"/>
        <rFont val="Times New Roman"/>
        <family val="1"/>
      </rPr>
      <t>Hòa Phát GL 411</t>
    </r>
    <r>
      <rPr>
        <sz val="12"/>
        <rFont val="Times New Roman"/>
        <family val="1"/>
      </rPr>
      <t>)</t>
    </r>
  </si>
  <si>
    <t>Galaxy (hoặc Star) màu trắng kem, chắn sáng hoàn toàn. Lắp đặt tại phòng làm việc tầng 2</t>
  </si>
  <si>
    <t xml:space="preserve">Cửa cuốn có khóa  dùng kéo tay </t>
  </si>
  <si>
    <t>Tháo dỡ đảm bảo an toàn., bàn giao PGD làm thủ tục thanh lý.</t>
  </si>
  <si>
    <t>Tháo dỡ bàn quầy,vách Backdrop</t>
  </si>
  <si>
    <t>Chú ý đảm bảo an toàn.</t>
  </si>
  <si>
    <t>Cửa Ausdoor liền hoặc Eurodoor</t>
  </si>
  <si>
    <t>Nhân công tháo dỡ điều hòa tầng 3</t>
  </si>
  <si>
    <t>Di chuyển 1 điều hòa từ tầng 3 xuống tầng 1, vệ sinh, bảo dưỡng, bổ sung ga. Lắp đặt vận hành hoàn chỉnh.</t>
  </si>
  <si>
    <t>BẢNG KHỐI LƯỢNG XÂY LẮP &amp;TRANG BỊ  NỘI THẤT, BIỂN HIỆU</t>
  </si>
  <si>
    <t>HẠNG MỤC         : CẢI TẠO XÂY DỰNG NỘI THẤT VÀ BIỂN HIỆU MẶT TIỀN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</si>
</sst>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16">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sz val="10"/>
      <name val="VNI-Helve"/>
    </font>
    <font>
      <sz val="12"/>
      <name val="宋体"/>
      <charset val="134"/>
    </font>
    <font>
      <sz val="10"/>
      <name val=".VnTime"/>
      <family val="2"/>
    </font>
    <font>
      <i/>
      <sz val="12"/>
      <name val="Times New Roman"/>
      <family val="1"/>
    </font>
    <font>
      <sz val="11"/>
      <color theme="1"/>
      <name val="Calibri"/>
      <family val="2"/>
      <scheme val="minor"/>
    </font>
    <font>
      <b/>
      <i/>
      <sz val="12"/>
      <color theme="1"/>
      <name val="Times New Roman"/>
      <family val="1"/>
    </font>
    <font>
      <sz val="12"/>
      <color theme="1"/>
      <name val="Times New Roman"/>
      <family val="1"/>
    </font>
    <font>
      <b/>
      <sz val="12"/>
      <color theme="1"/>
      <name val="Times New Roman"/>
      <family val="1"/>
    </font>
    <font>
      <i/>
      <sz val="12"/>
      <color theme="1"/>
      <name val="Times New Roman"/>
      <family val="1"/>
    </font>
    <font>
      <b/>
      <sz val="12"/>
      <name val="Times New Roman"/>
      <family val="1"/>
      <charset val="163"/>
    </font>
    <font>
      <b/>
      <sz val="16"/>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AEEF3"/>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0" fontId="3" fillId="0" borderId="0"/>
    <xf numFmtId="43" fontId="9" fillId="0" borderId="0" applyFont="0" applyFill="0" applyBorder="0" applyAlignment="0" applyProtection="0"/>
    <xf numFmtId="43" fontId="6" fillId="0" borderId="0" applyFont="0" applyFill="0" applyBorder="0" applyAlignment="0" applyProtection="0">
      <alignment vertical="center"/>
    </xf>
    <xf numFmtId="43" fontId="9" fillId="0" borderId="0" applyFont="0" applyFill="0" applyBorder="0" applyAlignment="0" applyProtection="0"/>
    <xf numFmtId="0" fontId="7" fillId="0" borderId="0"/>
    <xf numFmtId="0" fontId="6" fillId="0" borderId="0"/>
    <xf numFmtId="0" fontId="9" fillId="0" borderId="0"/>
    <xf numFmtId="0" fontId="1" fillId="0" borderId="0"/>
    <xf numFmtId="0" fontId="5" fillId="0" borderId="0"/>
    <xf numFmtId="0" fontId="3" fillId="0" borderId="0"/>
    <xf numFmtId="0" fontId="2" fillId="0" borderId="0"/>
    <xf numFmtId="0" fontId="3" fillId="0" borderId="0"/>
    <xf numFmtId="0" fontId="3" fillId="0" borderId="0"/>
  </cellStyleXfs>
  <cellXfs count="111">
    <xf numFmtId="0" fontId="0" fillId="0" borderId="0" xfId="0"/>
    <xf numFmtId="0" fontId="11" fillId="0" borderId="0" xfId="0" applyFont="1" applyAlignment="1">
      <alignment vertical="center"/>
    </xf>
    <xf numFmtId="0" fontId="12" fillId="0" borderId="0" xfId="0" applyFont="1" applyAlignment="1">
      <alignment horizontal="left" vertical="center"/>
    </xf>
    <xf numFmtId="0" fontId="11" fillId="0" borderId="0" xfId="0" applyFont="1" applyAlignment="1">
      <alignment vertical="center" wrapText="1"/>
    </xf>
    <xf numFmtId="43" fontId="13" fillId="0" borderId="0" xfId="2" applyFont="1" applyAlignment="1">
      <alignment horizontal="right" vertical="center"/>
    </xf>
    <xf numFmtId="164" fontId="11" fillId="0" borderId="0" xfId="2" applyNumberFormat="1" applyFont="1" applyFill="1" applyAlignment="1">
      <alignment vertical="center"/>
    </xf>
    <xf numFmtId="0" fontId="12" fillId="0" borderId="0" xfId="8" applyFont="1" applyAlignment="1">
      <alignment horizontal="left" vertical="center" wrapText="1"/>
    </xf>
    <xf numFmtId="43" fontId="12" fillId="0" borderId="0" xfId="2" applyFont="1" applyAlignment="1">
      <alignment horizontal="center" vertical="center" wrapText="1"/>
    </xf>
    <xf numFmtId="164" fontId="12" fillId="0" borderId="0" xfId="2" applyNumberFormat="1" applyFont="1" applyAlignment="1">
      <alignment horizontal="center" vertical="center" wrapText="1"/>
    </xf>
    <xf numFmtId="0" fontId="12" fillId="0" borderId="0" xfId="0" applyFont="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43" fontId="13" fillId="0" borderId="0" xfId="2" applyFont="1" applyFill="1" applyAlignment="1">
      <alignment horizontal="right" vertical="center" wrapText="1"/>
    </xf>
    <xf numFmtId="164" fontId="11" fillId="0" borderId="0" xfId="2" applyNumberFormat="1" applyFont="1" applyFill="1" applyAlignment="1">
      <alignment vertical="center" wrapText="1"/>
    </xf>
    <xf numFmtId="0" fontId="11" fillId="0" borderId="0" xfId="10" applyFont="1" applyFill="1" applyAlignment="1">
      <alignment horizontal="left" vertical="center"/>
    </xf>
    <xf numFmtId="0" fontId="11" fillId="0" borderId="0" xfId="10" applyFont="1" applyFill="1" applyAlignment="1">
      <alignment vertical="center" wrapText="1"/>
    </xf>
    <xf numFmtId="0" fontId="12" fillId="0" borderId="0" xfId="10" applyFont="1" applyFill="1" applyAlignment="1">
      <alignment horizontal="left" vertical="center"/>
    </xf>
    <xf numFmtId="0" fontId="12"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43" fontId="13" fillId="3" borderId="1" xfId="2" applyFont="1" applyFill="1" applyBorder="1" applyAlignment="1">
      <alignment horizontal="right" vertical="center"/>
    </xf>
    <xf numFmtId="164" fontId="11" fillId="3" borderId="1" xfId="2" applyNumberFormat="1" applyFont="1" applyFill="1" applyBorder="1" applyAlignment="1">
      <alignment horizontal="center" vertical="center" wrapText="1"/>
    </xf>
    <xf numFmtId="164" fontId="12" fillId="3" borderId="1" xfId="2"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left" vertical="center" wrapText="1"/>
    </xf>
    <xf numFmtId="1" fontId="11" fillId="0" borderId="1" xfId="9" applyNumberFormat="1" applyFont="1" applyFill="1" applyBorder="1" applyAlignment="1">
      <alignment vertical="center" wrapText="1"/>
    </xf>
    <xf numFmtId="0" fontId="11" fillId="0" borderId="1" xfId="0" applyFont="1" applyFill="1" applyBorder="1" applyAlignment="1">
      <alignment horizontal="center" vertical="center" wrapText="1"/>
    </xf>
    <xf numFmtId="43" fontId="13" fillId="0" borderId="1" xfId="2" applyFont="1" applyFill="1" applyBorder="1" applyAlignment="1">
      <alignment horizontal="right" vertical="center" wrapText="1"/>
    </xf>
    <xf numFmtId="164" fontId="11" fillId="2" borderId="1" xfId="2" applyNumberFormat="1" applyFont="1" applyFill="1" applyBorder="1" applyAlignment="1">
      <alignment vertical="center"/>
    </xf>
    <xf numFmtId="164" fontId="11" fillId="0" borderId="1" xfId="2" applyNumberFormat="1" applyFont="1" applyFill="1" applyBorder="1" applyAlignment="1">
      <alignment vertical="center"/>
    </xf>
    <xf numFmtId="0" fontId="11" fillId="0" borderId="0" xfId="0" applyFont="1" applyFill="1" applyAlignment="1">
      <alignment vertical="center"/>
    </xf>
    <xf numFmtId="0" fontId="11" fillId="2" borderId="1" xfId="0" applyFont="1" applyFill="1" applyBorder="1" applyAlignment="1">
      <alignment horizontal="center" vertical="center" wrapText="1"/>
    </xf>
    <xf numFmtId="43" fontId="11" fillId="2" borderId="1" xfId="2" applyFont="1" applyFill="1" applyBorder="1" applyAlignment="1">
      <alignment horizontal="right" vertical="center" wrapText="1"/>
    </xf>
    <xf numFmtId="0" fontId="12" fillId="4" borderId="1" xfId="0" applyFont="1" applyFill="1" applyBorder="1" applyAlignment="1">
      <alignment horizontal="center" vertical="center"/>
    </xf>
    <xf numFmtId="0" fontId="12" fillId="4" borderId="1" xfId="0" applyFont="1" applyFill="1" applyBorder="1" applyAlignment="1">
      <alignment horizontal="left" vertical="center"/>
    </xf>
    <xf numFmtId="0" fontId="12" fillId="4" borderId="1" xfId="0" applyFont="1" applyFill="1" applyBorder="1" applyAlignment="1">
      <alignment vertical="center"/>
    </xf>
    <xf numFmtId="43" fontId="10" fillId="4" borderId="1" xfId="2" applyFont="1" applyFill="1" applyBorder="1" applyAlignment="1">
      <alignment horizontal="right" vertical="center"/>
    </xf>
    <xf numFmtId="164" fontId="12" fillId="4" borderId="1" xfId="2" applyNumberFormat="1" applyFont="1" applyFill="1" applyBorder="1" applyAlignment="1">
      <alignment vertical="center"/>
    </xf>
    <xf numFmtId="164" fontId="2" fillId="0" borderId="1" xfId="0" applyNumberFormat="1" applyFont="1" applyFill="1" applyBorder="1" applyAlignment="1">
      <alignment vertical="center"/>
    </xf>
    <xf numFmtId="1" fontId="2" fillId="0" borderId="1" xfId="0" quotePrefix="1" applyNumberFormat="1" applyFont="1" applyFill="1" applyBorder="1" applyAlignment="1">
      <alignment horizontal="center" vertical="center" wrapText="1"/>
    </xf>
    <xf numFmtId="1" fontId="2" fillId="0" borderId="1" xfId="3"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Alignment="1">
      <alignment vertical="center"/>
    </xf>
    <xf numFmtId="1" fontId="4" fillId="0" borderId="1" xfId="0" applyNumberFormat="1" applyFont="1" applyFill="1" applyBorder="1" applyAlignment="1">
      <alignment horizontal="left" vertical="center" wrapText="1"/>
    </xf>
    <xf numFmtId="1" fontId="2" fillId="0" borderId="1" xfId="9" applyNumberFormat="1" applyFont="1" applyFill="1" applyBorder="1" applyAlignment="1">
      <alignment vertical="center" wrapText="1"/>
    </xf>
    <xf numFmtId="0" fontId="2" fillId="0" borderId="1" xfId="0" applyFont="1" applyFill="1" applyBorder="1" applyAlignment="1">
      <alignment horizontal="center" vertical="center" wrapText="1"/>
    </xf>
    <xf numFmtId="164" fontId="2" fillId="0" borderId="1" xfId="3" applyNumberFormat="1" applyFont="1" applyFill="1" applyBorder="1" applyAlignment="1">
      <alignment vertical="center"/>
    </xf>
    <xf numFmtId="0" fontId="2" fillId="0" borderId="1" xfId="0" applyFont="1" applyFill="1" applyBorder="1" applyAlignment="1">
      <alignment horizontal="left" vertical="center" wrapText="1"/>
    </xf>
    <xf numFmtId="43" fontId="8" fillId="2" borderId="1" xfId="2" applyFont="1" applyFill="1" applyBorder="1" applyAlignment="1">
      <alignment horizontal="right" vertical="center" wrapTex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43" fontId="8" fillId="3" borderId="1" xfId="2" applyFont="1" applyFill="1" applyBorder="1" applyAlignment="1">
      <alignment horizontal="right" vertical="center" wrapText="1"/>
    </xf>
    <xf numFmtId="164" fontId="2" fillId="3" borderId="1" xfId="2" applyNumberFormat="1" applyFont="1" applyFill="1" applyBorder="1" applyAlignment="1">
      <alignment horizontal="center" vertical="center" wrapText="1"/>
    </xf>
    <xf numFmtId="164" fontId="2" fillId="3" borderId="1" xfId="2" applyNumberFormat="1" applyFont="1" applyFill="1" applyBorder="1" applyAlignment="1">
      <alignment vertical="center"/>
    </xf>
    <xf numFmtId="0" fontId="2" fillId="0" borderId="0" xfId="0" applyFont="1" applyAlignment="1">
      <alignment vertical="center"/>
    </xf>
    <xf numFmtId="0" fontId="2" fillId="0" borderId="1" xfId="13" applyFont="1" applyFill="1" applyBorder="1" applyAlignment="1">
      <alignment horizontal="center" vertical="center" wrapText="1"/>
    </xf>
    <xf numFmtId="164" fontId="2" fillId="0" borderId="1" xfId="2" applyNumberFormat="1" applyFont="1" applyFill="1" applyBorder="1" applyAlignment="1">
      <alignment vertical="center"/>
    </xf>
    <xf numFmtId="164" fontId="2" fillId="2" borderId="1" xfId="2" applyNumberFormat="1" applyFont="1" applyFill="1" applyBorder="1" applyAlignment="1">
      <alignment vertical="center"/>
    </xf>
    <xf numFmtId="1" fontId="4" fillId="0" borderId="1" xfId="13" applyNumberFormat="1" applyFont="1" applyFill="1" applyBorder="1" applyAlignment="1">
      <alignment horizontal="left"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164" fontId="11" fillId="0" borderId="1" xfId="2" applyNumberFormat="1" applyFont="1" applyBorder="1" applyAlignment="1">
      <alignment vertical="center"/>
    </xf>
    <xf numFmtId="1" fontId="2" fillId="2" borderId="1" xfId="9" applyNumberFormat="1" applyFont="1" applyFill="1" applyBorder="1" applyAlignment="1">
      <alignment vertical="center" wrapText="1"/>
    </xf>
    <xf numFmtId="0" fontId="2" fillId="2" borderId="1" xfId="0" applyFont="1"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43" fontId="8" fillId="5" borderId="1" xfId="2" applyNumberFormat="1" applyFont="1" applyFill="1" applyBorder="1" applyAlignment="1">
      <alignment horizontal="right" vertical="center" wrapText="1"/>
    </xf>
    <xf numFmtId="164" fontId="2" fillId="5" borderId="1" xfId="2" applyNumberFormat="1" applyFont="1" applyFill="1" applyBorder="1" applyAlignment="1">
      <alignment horizontal="center" vertical="center" wrapText="1"/>
    </xf>
    <xf numFmtId="165" fontId="2" fillId="0" borderId="0" xfId="0" applyNumberFormat="1" applyFont="1" applyAlignment="1">
      <alignment vertical="center"/>
    </xf>
    <xf numFmtId="1" fontId="2" fillId="0" borderId="1" xfId="0" applyNumberFormat="1" applyFont="1" applyFill="1" applyBorder="1" applyAlignment="1">
      <alignment horizontal="center" vertical="center" wrapText="1"/>
    </xf>
    <xf numFmtId="43" fontId="8" fillId="0" borderId="1" xfId="2" applyNumberFormat="1" applyFont="1" applyFill="1" applyBorder="1" applyAlignment="1">
      <alignment horizontal="center" vertical="center" wrapText="1"/>
    </xf>
    <xf numFmtId="164" fontId="2" fillId="2" borderId="1" xfId="3" applyNumberFormat="1" applyFont="1" applyFill="1" applyBorder="1" applyAlignment="1">
      <alignment vertical="center" wrapText="1"/>
    </xf>
    <xf numFmtId="0" fontId="2" fillId="6" borderId="0" xfId="0" applyFont="1" applyFill="1" applyAlignment="1">
      <alignment vertical="center"/>
    </xf>
    <xf numFmtId="164" fontId="2" fillId="0" borderId="1" xfId="3" applyNumberFormat="1" applyFont="1" applyFill="1" applyBorder="1" applyAlignment="1">
      <alignment vertical="center" wrapText="1"/>
    </xf>
    <xf numFmtId="1" fontId="2" fillId="2" borderId="1" xfId="0" applyNumberFormat="1" applyFont="1" applyFill="1" applyBorder="1" applyAlignment="1">
      <alignment horizontal="center" vertical="center" wrapText="1"/>
    </xf>
    <xf numFmtId="164" fontId="2" fillId="0" borderId="1" xfId="2" applyNumberFormat="1" applyFont="1" applyBorder="1" applyAlignment="1">
      <alignment vertical="center"/>
    </xf>
    <xf numFmtId="0" fontId="2" fillId="2" borderId="1" xfId="0" applyFont="1" applyFill="1" applyBorder="1" applyAlignment="1">
      <alignment horizontal="center" vertical="center" wrapText="1"/>
    </xf>
    <xf numFmtId="164" fontId="2" fillId="2" borderId="1" xfId="3" applyNumberFormat="1" applyFont="1" applyFill="1" applyBorder="1" applyAlignment="1">
      <alignment horizontal="center" vertical="center" wrapText="1"/>
    </xf>
    <xf numFmtId="43" fontId="13" fillId="2" borderId="1" xfId="2" applyFont="1" applyFill="1" applyBorder="1" applyAlignment="1">
      <alignment horizontal="right" vertical="center" wrapText="1"/>
    </xf>
    <xf numFmtId="0" fontId="2" fillId="0" borderId="1" xfId="13" applyFont="1" applyFill="1" applyBorder="1" applyAlignment="1">
      <alignment horizontal="left" vertical="center" wrapText="1"/>
    </xf>
    <xf numFmtId="43" fontId="8" fillId="0" borderId="1" xfId="2" applyNumberFormat="1" applyFont="1" applyFill="1" applyBorder="1" applyAlignment="1">
      <alignment horizontal="right" vertical="center" wrapText="1"/>
    </xf>
    <xf numFmtId="43" fontId="8" fillId="2" borderId="1" xfId="2" applyNumberFormat="1" applyFont="1" applyFill="1" applyBorder="1" applyAlignment="1">
      <alignment horizontal="right" vertical="center" wrapText="1"/>
    </xf>
    <xf numFmtId="0" fontId="4" fillId="5" borderId="1" xfId="0" applyFont="1" applyFill="1" applyBorder="1" applyAlignment="1">
      <alignment horizontal="left" vertical="center"/>
    </xf>
    <xf numFmtId="0" fontId="12" fillId="0" borderId="0" xfId="8" applyFont="1" applyAlignment="1">
      <alignment horizontal="center" vertical="center" wrapText="1"/>
    </xf>
    <xf numFmtId="0" fontId="12" fillId="0" borderId="0" xfId="8" applyFont="1" applyAlignment="1">
      <alignment vertical="center" wrapText="1"/>
    </xf>
    <xf numFmtId="0" fontId="11" fillId="3" borderId="1" xfId="0" applyFont="1" applyFill="1" applyBorder="1" applyAlignment="1">
      <alignment vertical="center" wrapText="1"/>
    </xf>
    <xf numFmtId="0" fontId="11" fillId="0" borderId="1" xfId="0" applyFont="1" applyBorder="1" applyAlignment="1">
      <alignment vertical="center" wrapText="1"/>
    </xf>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3" fontId="2" fillId="0" borderId="1" xfId="0" applyNumberFormat="1" applyFont="1" applyFill="1" applyBorder="1" applyAlignment="1">
      <alignment vertical="center" wrapText="1"/>
    </xf>
    <xf numFmtId="3" fontId="2" fillId="0" borderId="1" xfId="9" applyNumberFormat="1" applyFont="1" applyFill="1" applyBorder="1" applyAlignment="1">
      <alignment vertical="center" wrapText="1"/>
    </xf>
    <xf numFmtId="0" fontId="2" fillId="0" borderId="1" xfId="0" applyFont="1" applyBorder="1" applyAlignment="1">
      <alignment vertical="center" wrapText="1"/>
    </xf>
    <xf numFmtId="0" fontId="2" fillId="3" borderId="1" xfId="0" applyFont="1" applyFill="1" applyBorder="1" applyAlignment="1">
      <alignment vertical="center" wrapText="1"/>
    </xf>
    <xf numFmtId="164" fontId="11" fillId="3" borderId="1" xfId="2" applyNumberFormat="1" applyFont="1" applyFill="1" applyBorder="1" applyAlignment="1">
      <alignment vertical="center"/>
    </xf>
    <xf numFmtId="0" fontId="4" fillId="5" borderId="1" xfId="0" applyFont="1" applyFill="1" applyBorder="1" applyAlignment="1">
      <alignment horizontal="left" vertical="center"/>
    </xf>
    <xf numFmtId="0" fontId="2" fillId="6" borderId="6" xfId="0" applyFont="1" applyFill="1" applyBorder="1" applyAlignment="1">
      <alignment horizontal="center" vertical="center"/>
    </xf>
    <xf numFmtId="0" fontId="2" fillId="6" borderId="0" xfId="0" applyFont="1" applyFill="1" applyAlignment="1">
      <alignment horizontal="center" vertical="center"/>
    </xf>
    <xf numFmtId="43" fontId="12" fillId="0" borderId="2" xfId="2" applyFont="1" applyFill="1" applyBorder="1" applyAlignment="1">
      <alignment horizontal="center" vertical="center" wrapText="1"/>
    </xf>
    <xf numFmtId="43"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12" fillId="0" borderId="1" xfId="2" applyNumberFormat="1" applyFont="1" applyFill="1" applyBorder="1" applyAlignment="1">
      <alignment horizontal="center" vertical="center" wrapText="1"/>
    </xf>
    <xf numFmtId="0" fontId="11" fillId="0" borderId="0" xfId="0" applyFont="1" applyAlignment="1">
      <alignment horizontal="center"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15" fillId="0" borderId="0" xfId="8" applyFont="1" applyAlignment="1">
      <alignment horizontal="center" vertical="center" wrapText="1"/>
    </xf>
    <xf numFmtId="2"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cellXfs>
  <cellStyles count="14">
    <cellStyle name="0,0_x000d__x000a_NA_x000d__x000a_" xfId="1"/>
    <cellStyle name="Comma" xfId="2" builtinId="3"/>
    <cellStyle name="Comma 2" xfId="3"/>
    <cellStyle name="Comma 3" xfId="4"/>
    <cellStyle name="Normal" xfId="0" builtinId="0"/>
    <cellStyle name="Normal 2" xfId="5"/>
    <cellStyle name="Normal 3" xfId="6"/>
    <cellStyle name="Normal 5" xfId="7"/>
    <cellStyle name="Normal_03 - Noi That Kien Giang" xfId="8"/>
    <cellStyle name="Normal_chi tiet 2" xfId="13"/>
    <cellStyle name="Normal_QTTION-LUU_1" xfId="9"/>
    <cellStyle name="Normal_Sheet1_1" xfId="10"/>
    <cellStyle name="一般_仁寶CVC&amp;HUB標單-2008.04.02" xfId="11"/>
    <cellStyle name="常规_报价单QSD01023000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topLeftCell="A31" workbookViewId="0">
      <selection activeCell="A49" sqref="A49:XFD65"/>
    </sheetView>
  </sheetViews>
  <sheetFormatPr defaultColWidth="11.5703125" defaultRowHeight="15.75"/>
  <cols>
    <col min="1" max="1" width="5.85546875" style="1" customWidth="1"/>
    <col min="2" max="2" width="10.28515625" style="2" customWidth="1"/>
    <col min="3" max="3" width="35.140625" style="3" customWidth="1"/>
    <col min="4" max="4" width="36.7109375" style="3" customWidth="1"/>
    <col min="5" max="5" width="8" style="1" customWidth="1"/>
    <col min="6" max="6" width="12.5703125" style="4" customWidth="1"/>
    <col min="7" max="7" width="12.85546875" style="1" customWidth="1"/>
    <col min="8" max="8" width="28.28515625" style="5" customWidth="1"/>
    <col min="9" max="16384" width="11.5703125" style="1"/>
  </cols>
  <sheetData>
    <row r="1" spans="1:9" ht="16.5" customHeight="1"/>
    <row r="2" spans="1:9" ht="20.25">
      <c r="A2" s="107" t="s">
        <v>109</v>
      </c>
      <c r="B2" s="107"/>
      <c r="C2" s="107"/>
      <c r="D2" s="107"/>
      <c r="E2" s="107"/>
      <c r="F2" s="107"/>
      <c r="G2" s="107"/>
      <c r="H2" s="107"/>
    </row>
    <row r="3" spans="1:9" ht="16.5" customHeight="1">
      <c r="A3" s="84"/>
      <c r="B3" s="6"/>
      <c r="C3" s="84"/>
      <c r="D3" s="85"/>
      <c r="E3" s="84"/>
      <c r="F3" s="7"/>
      <c r="G3" s="84"/>
      <c r="H3" s="8"/>
    </row>
    <row r="4" spans="1:9">
      <c r="A4" s="9"/>
      <c r="B4" s="10" t="s">
        <v>32</v>
      </c>
      <c r="C4" s="11"/>
      <c r="D4" s="11"/>
      <c r="E4" s="11"/>
      <c r="F4" s="12"/>
      <c r="G4" s="11"/>
      <c r="H4" s="13"/>
    </row>
    <row r="5" spans="1:9">
      <c r="A5" s="9"/>
      <c r="B5" s="14" t="s">
        <v>110</v>
      </c>
      <c r="C5" s="15"/>
      <c r="D5" s="15"/>
      <c r="E5" s="15"/>
      <c r="F5" s="12"/>
      <c r="G5" s="15"/>
      <c r="H5" s="13"/>
    </row>
    <row r="6" spans="1:9">
      <c r="A6" s="9"/>
      <c r="B6" s="14" t="s">
        <v>40</v>
      </c>
      <c r="C6" s="15"/>
      <c r="D6" s="15"/>
      <c r="E6" s="15"/>
      <c r="F6" s="12"/>
      <c r="G6" s="15"/>
      <c r="H6" s="13"/>
    </row>
    <row r="7" spans="1:9">
      <c r="A7" s="9"/>
      <c r="B7" s="16"/>
      <c r="C7" s="15"/>
      <c r="D7" s="15"/>
      <c r="E7" s="15"/>
      <c r="F7" s="12"/>
      <c r="G7" s="15"/>
      <c r="H7" s="13"/>
    </row>
    <row r="8" spans="1:9" ht="23.25" customHeight="1">
      <c r="A8" s="108" t="s">
        <v>0</v>
      </c>
      <c r="B8" s="109" t="s">
        <v>3</v>
      </c>
      <c r="C8" s="100" t="s">
        <v>4</v>
      </c>
      <c r="D8" s="110" t="s">
        <v>5</v>
      </c>
      <c r="E8" s="100" t="s">
        <v>1</v>
      </c>
      <c r="F8" s="98" t="s">
        <v>6</v>
      </c>
      <c r="G8" s="100" t="s">
        <v>7</v>
      </c>
      <c r="H8" s="101" t="s">
        <v>8</v>
      </c>
      <c r="I8" s="102"/>
    </row>
    <row r="9" spans="1:9">
      <c r="A9" s="108"/>
      <c r="B9" s="109"/>
      <c r="C9" s="100"/>
      <c r="D9" s="110"/>
      <c r="E9" s="100"/>
      <c r="F9" s="99"/>
      <c r="G9" s="100"/>
      <c r="H9" s="101"/>
      <c r="I9" s="102"/>
    </row>
    <row r="10" spans="1:9">
      <c r="A10" s="17" t="s">
        <v>9</v>
      </c>
      <c r="B10" s="103" t="s">
        <v>33</v>
      </c>
      <c r="C10" s="104"/>
      <c r="D10" s="86"/>
      <c r="E10" s="18"/>
      <c r="F10" s="19"/>
      <c r="G10" s="20"/>
      <c r="H10" s="21"/>
    </row>
    <row r="11" spans="1:9" ht="36" customHeight="1">
      <c r="A11" s="22">
        <v>1</v>
      </c>
      <c r="B11" s="23"/>
      <c r="C11" s="24" t="s">
        <v>34</v>
      </c>
      <c r="D11" s="87" t="s">
        <v>103</v>
      </c>
      <c r="E11" s="25" t="s">
        <v>14</v>
      </c>
      <c r="F11" s="26">
        <v>1</v>
      </c>
      <c r="G11" s="28"/>
      <c r="H11" s="28">
        <f>F11*G11</f>
        <v>0</v>
      </c>
    </row>
    <row r="12" spans="1:9" ht="36" customHeight="1">
      <c r="A12" s="22">
        <v>2</v>
      </c>
      <c r="B12" s="23"/>
      <c r="C12" s="24" t="s">
        <v>81</v>
      </c>
      <c r="D12" s="87" t="s">
        <v>104</v>
      </c>
      <c r="E12" s="25" t="s">
        <v>14</v>
      </c>
      <c r="F12" s="26">
        <v>1</v>
      </c>
      <c r="G12" s="28"/>
      <c r="H12" s="28">
        <f t="shared" ref="H12:H13" si="0">F12*G12</f>
        <v>0</v>
      </c>
    </row>
    <row r="13" spans="1:9" ht="22.9" customHeight="1">
      <c r="A13" s="22">
        <v>3</v>
      </c>
      <c r="B13" s="23" t="s">
        <v>57</v>
      </c>
      <c r="C13" s="24" t="s">
        <v>85</v>
      </c>
      <c r="D13" s="87" t="s">
        <v>105</v>
      </c>
      <c r="E13" s="25" t="s">
        <v>2</v>
      </c>
      <c r="F13" s="26">
        <v>12</v>
      </c>
      <c r="G13" s="28"/>
      <c r="H13" s="28">
        <f t="shared" si="0"/>
        <v>0</v>
      </c>
    </row>
    <row r="14" spans="1:9">
      <c r="A14" s="17" t="s">
        <v>10</v>
      </c>
      <c r="B14" s="103" t="s">
        <v>35</v>
      </c>
      <c r="C14" s="104"/>
      <c r="D14" s="86"/>
      <c r="E14" s="18"/>
      <c r="F14" s="19"/>
      <c r="G14" s="20"/>
      <c r="H14" s="21"/>
    </row>
    <row r="15" spans="1:9" ht="30.6" customHeight="1">
      <c r="A15" s="22">
        <v>1</v>
      </c>
      <c r="B15" s="42" t="s">
        <v>18</v>
      </c>
      <c r="C15" s="43" t="s">
        <v>36</v>
      </c>
      <c r="D15" s="88" t="s">
        <v>17</v>
      </c>
      <c r="E15" s="30" t="s">
        <v>2</v>
      </c>
      <c r="F15" s="31">
        <v>85</v>
      </c>
      <c r="G15" s="27"/>
      <c r="H15" s="27">
        <f>ROUND(G15*F15,0)</f>
        <v>0</v>
      </c>
    </row>
    <row r="16" spans="1:9" ht="48.6" customHeight="1">
      <c r="A16" s="22">
        <v>2</v>
      </c>
      <c r="B16" s="42" t="s">
        <v>41</v>
      </c>
      <c r="C16" s="62" t="s">
        <v>42</v>
      </c>
      <c r="D16" s="59" t="s">
        <v>101</v>
      </c>
      <c r="E16" s="30" t="s">
        <v>2</v>
      </c>
      <c r="F16" s="31">
        <f>1.3*1.5*3</f>
        <v>5.8500000000000005</v>
      </c>
      <c r="G16" s="27"/>
      <c r="H16" s="27">
        <f t="shared" ref="H16:H42" si="1">ROUND(G16*F16,0)</f>
        <v>0</v>
      </c>
    </row>
    <row r="17" spans="1:10" s="29" customFormat="1" ht="184.9" customHeight="1">
      <c r="A17" s="22">
        <v>3</v>
      </c>
      <c r="B17" s="42" t="s">
        <v>30</v>
      </c>
      <c r="C17" s="63" t="s">
        <v>28</v>
      </c>
      <c r="D17" s="59" t="s">
        <v>29</v>
      </c>
      <c r="E17" s="44" t="s">
        <v>2</v>
      </c>
      <c r="F17" s="79">
        <f>1.1*11</f>
        <v>12.100000000000001</v>
      </c>
      <c r="G17" s="45"/>
      <c r="H17" s="27">
        <f t="shared" si="1"/>
        <v>0</v>
      </c>
    </row>
    <row r="18" spans="1:10" s="29" customFormat="1" ht="55.5" customHeight="1">
      <c r="A18" s="22">
        <v>4</v>
      </c>
      <c r="B18" s="42" t="s">
        <v>86</v>
      </c>
      <c r="C18" s="58" t="s">
        <v>87</v>
      </c>
      <c r="D18" s="59" t="s">
        <v>88</v>
      </c>
      <c r="E18" s="44" t="s">
        <v>13</v>
      </c>
      <c r="F18" s="79">
        <v>11</v>
      </c>
      <c r="G18" s="45"/>
      <c r="H18" s="27">
        <f t="shared" si="1"/>
        <v>0</v>
      </c>
    </row>
    <row r="19" spans="1:10" s="29" customFormat="1" ht="59.25" customHeight="1">
      <c r="A19" s="22">
        <v>5</v>
      </c>
      <c r="B19" s="42" t="s">
        <v>31</v>
      </c>
      <c r="C19" s="63" t="s">
        <v>59</v>
      </c>
      <c r="D19" s="59" t="s">
        <v>58</v>
      </c>
      <c r="E19" s="44" t="s">
        <v>2</v>
      </c>
      <c r="F19" s="26">
        <f>6*1.4</f>
        <v>8.3999999999999986</v>
      </c>
      <c r="G19" s="45"/>
      <c r="H19" s="27">
        <f t="shared" si="1"/>
        <v>0</v>
      </c>
    </row>
    <row r="20" spans="1:10" s="29" customFormat="1" ht="35.25" customHeight="1">
      <c r="A20" s="22">
        <v>7</v>
      </c>
      <c r="B20" s="42" t="s">
        <v>57</v>
      </c>
      <c r="C20" s="43" t="s">
        <v>38</v>
      </c>
      <c r="D20" s="88" t="s">
        <v>39</v>
      </c>
      <c r="E20" s="44" t="s">
        <v>13</v>
      </c>
      <c r="F20" s="79">
        <v>14</v>
      </c>
      <c r="G20" s="45"/>
      <c r="H20" s="27">
        <f t="shared" si="1"/>
        <v>0</v>
      </c>
    </row>
    <row r="21" spans="1:10" ht="46.5" customHeight="1">
      <c r="A21" s="22">
        <v>8</v>
      </c>
      <c r="B21" s="42" t="s">
        <v>22</v>
      </c>
      <c r="C21" s="43" t="s">
        <v>102</v>
      </c>
      <c r="D21" s="88" t="s">
        <v>106</v>
      </c>
      <c r="E21" s="44" t="s">
        <v>2</v>
      </c>
      <c r="F21" s="47">
        <v>20</v>
      </c>
      <c r="G21" s="45"/>
      <c r="H21" s="27">
        <f t="shared" si="1"/>
        <v>0</v>
      </c>
    </row>
    <row r="22" spans="1:10" s="29" customFormat="1" ht="34.5" customHeight="1">
      <c r="A22" s="22">
        <v>10</v>
      </c>
      <c r="B22" s="42" t="s">
        <v>24</v>
      </c>
      <c r="C22" s="43" t="s">
        <v>25</v>
      </c>
      <c r="D22" s="88" t="s">
        <v>23</v>
      </c>
      <c r="E22" s="44" t="s">
        <v>12</v>
      </c>
      <c r="F22" s="47">
        <v>2</v>
      </c>
      <c r="G22" s="45"/>
      <c r="H22" s="27">
        <f t="shared" si="1"/>
        <v>0</v>
      </c>
    </row>
    <row r="23" spans="1:10" s="29" customFormat="1" ht="39" customHeight="1">
      <c r="A23" s="22">
        <v>15</v>
      </c>
      <c r="B23" s="42" t="s">
        <v>26</v>
      </c>
      <c r="C23" s="43" t="s">
        <v>27</v>
      </c>
      <c r="D23" s="88"/>
      <c r="E23" s="44" t="s">
        <v>2</v>
      </c>
      <c r="F23" s="47">
        <v>12</v>
      </c>
      <c r="G23" s="45"/>
      <c r="H23" s="27">
        <f t="shared" si="1"/>
        <v>0</v>
      </c>
    </row>
    <row r="24" spans="1:10" s="53" customFormat="1" ht="25.5" customHeight="1">
      <c r="A24" s="64" t="s">
        <v>11</v>
      </c>
      <c r="B24" s="83" t="s">
        <v>44</v>
      </c>
      <c r="C24" s="65"/>
      <c r="D24" s="89"/>
      <c r="E24" s="66"/>
      <c r="F24" s="67"/>
      <c r="G24" s="68"/>
      <c r="H24" s="94"/>
      <c r="I24" s="69"/>
    </row>
    <row r="25" spans="1:10" s="73" customFormat="1" ht="189">
      <c r="A25" s="70">
        <v>1</v>
      </c>
      <c r="B25" s="42" t="s">
        <v>45</v>
      </c>
      <c r="C25" s="43" t="s">
        <v>46</v>
      </c>
      <c r="D25" s="90" t="s">
        <v>92</v>
      </c>
      <c r="E25" s="60" t="s">
        <v>2</v>
      </c>
      <c r="F25" s="71">
        <f>3.6*2.8</f>
        <v>10.08</v>
      </c>
      <c r="G25" s="72"/>
      <c r="H25" s="27">
        <f t="shared" si="1"/>
        <v>0</v>
      </c>
      <c r="I25" s="69"/>
    </row>
    <row r="26" spans="1:10" s="73" customFormat="1" ht="155.44999999999999" customHeight="1">
      <c r="A26" s="70">
        <v>2</v>
      </c>
      <c r="B26" s="42" t="s">
        <v>47</v>
      </c>
      <c r="C26" s="43" t="s">
        <v>93</v>
      </c>
      <c r="D26" s="90" t="s">
        <v>94</v>
      </c>
      <c r="E26" s="60" t="s">
        <v>15</v>
      </c>
      <c r="F26" s="71">
        <v>3</v>
      </c>
      <c r="G26" s="72"/>
      <c r="H26" s="27">
        <f t="shared" si="1"/>
        <v>0</v>
      </c>
      <c r="I26" s="69"/>
    </row>
    <row r="27" spans="1:10" s="53" customFormat="1" ht="81" customHeight="1">
      <c r="A27" s="70">
        <v>3</v>
      </c>
      <c r="B27" s="42" t="s">
        <v>48</v>
      </c>
      <c r="C27" s="43" t="s">
        <v>95</v>
      </c>
      <c r="D27" s="90" t="s">
        <v>96</v>
      </c>
      <c r="E27" s="44" t="s">
        <v>49</v>
      </c>
      <c r="F27" s="47">
        <v>2</v>
      </c>
      <c r="G27" s="74"/>
      <c r="H27" s="27">
        <f t="shared" si="1"/>
        <v>0</v>
      </c>
    </row>
    <row r="28" spans="1:10" s="73" customFormat="1" ht="96" customHeight="1">
      <c r="A28" s="70">
        <v>4</v>
      </c>
      <c r="B28" s="42" t="s">
        <v>50</v>
      </c>
      <c r="C28" s="43" t="s">
        <v>97</v>
      </c>
      <c r="D28" s="88" t="s">
        <v>98</v>
      </c>
      <c r="E28" s="60" t="s">
        <v>15</v>
      </c>
      <c r="F28" s="71">
        <f>2.4*0.9</f>
        <v>2.16</v>
      </c>
      <c r="G28" s="74"/>
      <c r="H28" s="27">
        <f t="shared" si="1"/>
        <v>0</v>
      </c>
      <c r="I28" s="69"/>
    </row>
    <row r="29" spans="1:10" s="53" customFormat="1" ht="39" customHeight="1">
      <c r="A29" s="70">
        <v>5</v>
      </c>
      <c r="B29" s="75"/>
      <c r="C29" s="46" t="s">
        <v>51</v>
      </c>
      <c r="D29" s="90" t="s">
        <v>52</v>
      </c>
      <c r="E29" s="60" t="s">
        <v>15</v>
      </c>
      <c r="F29" s="47">
        <v>3</v>
      </c>
      <c r="G29" s="76"/>
      <c r="H29" s="27">
        <f t="shared" si="1"/>
        <v>0</v>
      </c>
    </row>
    <row r="30" spans="1:10" s="53" customFormat="1" ht="55.5" customHeight="1">
      <c r="A30" s="70">
        <v>6</v>
      </c>
      <c r="B30" s="42" t="s">
        <v>19</v>
      </c>
      <c r="C30" s="46" t="s">
        <v>20</v>
      </c>
      <c r="D30" s="90" t="s">
        <v>53</v>
      </c>
      <c r="E30" s="60" t="s">
        <v>15</v>
      </c>
      <c r="F30" s="47">
        <v>2</v>
      </c>
      <c r="G30" s="61"/>
      <c r="H30" s="27">
        <f t="shared" si="1"/>
        <v>0</v>
      </c>
    </row>
    <row r="31" spans="1:10" s="53" customFormat="1" ht="47.45" customHeight="1">
      <c r="A31" s="60">
        <v>7</v>
      </c>
      <c r="B31" s="42" t="s">
        <v>89</v>
      </c>
      <c r="C31" s="46" t="s">
        <v>90</v>
      </c>
      <c r="D31" s="90" t="s">
        <v>91</v>
      </c>
      <c r="E31" s="44"/>
      <c r="F31" s="47">
        <v>1</v>
      </c>
      <c r="G31" s="61"/>
      <c r="H31" s="27">
        <f t="shared" si="1"/>
        <v>0</v>
      </c>
    </row>
    <row r="32" spans="1:10" s="73" customFormat="1" ht="79.150000000000006" customHeight="1">
      <c r="A32" s="70">
        <v>7</v>
      </c>
      <c r="B32" s="42" t="s">
        <v>54</v>
      </c>
      <c r="C32" s="46" t="s">
        <v>21</v>
      </c>
      <c r="D32" s="91" t="s">
        <v>99</v>
      </c>
      <c r="E32" s="77" t="s">
        <v>15</v>
      </c>
      <c r="F32" s="47">
        <v>4</v>
      </c>
      <c r="G32" s="78"/>
      <c r="H32" s="27">
        <f t="shared" si="1"/>
        <v>0</v>
      </c>
      <c r="I32" s="96"/>
      <c r="J32" s="97"/>
    </row>
    <row r="33" spans="1:9" s="73" customFormat="1" ht="63">
      <c r="A33" s="70">
        <v>8</v>
      </c>
      <c r="B33" s="42" t="s">
        <v>55</v>
      </c>
      <c r="C33" s="46" t="s">
        <v>56</v>
      </c>
      <c r="D33" s="90" t="s">
        <v>100</v>
      </c>
      <c r="E33" s="60" t="s">
        <v>15</v>
      </c>
      <c r="F33" s="79">
        <v>4</v>
      </c>
      <c r="G33" s="76"/>
      <c r="H33" s="27">
        <f t="shared" si="1"/>
        <v>0</v>
      </c>
    </row>
    <row r="34" spans="1:9" s="53" customFormat="1" ht="30.75" customHeight="1">
      <c r="A34" s="64" t="s">
        <v>60</v>
      </c>
      <c r="B34" s="95" t="s">
        <v>61</v>
      </c>
      <c r="C34" s="95"/>
      <c r="D34" s="89"/>
      <c r="E34" s="66"/>
      <c r="F34" s="67"/>
      <c r="G34" s="51"/>
      <c r="H34" s="94"/>
      <c r="I34" s="69"/>
    </row>
    <row r="35" spans="1:9" s="53" customFormat="1" ht="31.5">
      <c r="A35" s="54">
        <v>1</v>
      </c>
      <c r="B35" s="57" t="s">
        <v>62</v>
      </c>
      <c r="C35" s="80" t="s">
        <v>63</v>
      </c>
      <c r="D35" s="92" t="s">
        <v>64</v>
      </c>
      <c r="E35" s="60" t="s">
        <v>65</v>
      </c>
      <c r="F35" s="81">
        <v>10</v>
      </c>
      <c r="G35" s="55"/>
      <c r="H35" s="27">
        <f t="shared" si="1"/>
        <v>0</v>
      </c>
      <c r="I35" s="69"/>
    </row>
    <row r="36" spans="1:9" s="53" customFormat="1" ht="31.5">
      <c r="A36" s="54">
        <v>2</v>
      </c>
      <c r="B36" s="57" t="s">
        <v>66</v>
      </c>
      <c r="C36" s="80" t="s">
        <v>67</v>
      </c>
      <c r="D36" s="92" t="s">
        <v>64</v>
      </c>
      <c r="E36" s="60" t="s">
        <v>65</v>
      </c>
      <c r="F36" s="81">
        <v>20</v>
      </c>
      <c r="G36" s="55"/>
      <c r="H36" s="27">
        <f t="shared" si="1"/>
        <v>0</v>
      </c>
      <c r="I36" s="69"/>
    </row>
    <row r="37" spans="1:9" s="53" customFormat="1" ht="28.5" customHeight="1">
      <c r="A37" s="54">
        <v>3</v>
      </c>
      <c r="B37" s="42" t="s">
        <v>68</v>
      </c>
      <c r="C37" s="46" t="s">
        <v>69</v>
      </c>
      <c r="D37" s="88" t="s">
        <v>70</v>
      </c>
      <c r="E37" s="60" t="s">
        <v>65</v>
      </c>
      <c r="F37" s="81">
        <v>20</v>
      </c>
      <c r="G37" s="45"/>
      <c r="H37" s="27">
        <f t="shared" si="1"/>
        <v>0</v>
      </c>
      <c r="I37" s="69"/>
    </row>
    <row r="38" spans="1:9" s="53" customFormat="1" ht="26.25" customHeight="1">
      <c r="A38" s="54">
        <v>4</v>
      </c>
      <c r="B38" s="42" t="s">
        <v>71</v>
      </c>
      <c r="C38" s="46" t="s">
        <v>72</v>
      </c>
      <c r="D38" s="88" t="s">
        <v>73</v>
      </c>
      <c r="E38" s="60" t="s">
        <v>65</v>
      </c>
      <c r="F38" s="81">
        <v>20</v>
      </c>
      <c r="G38" s="55"/>
      <c r="H38" s="27">
        <f t="shared" si="1"/>
        <v>0</v>
      </c>
      <c r="I38" s="69"/>
    </row>
    <row r="39" spans="1:9" s="53" customFormat="1" ht="31.5">
      <c r="A39" s="54">
        <v>5</v>
      </c>
      <c r="B39" s="42" t="s">
        <v>74</v>
      </c>
      <c r="C39" s="46" t="s">
        <v>75</v>
      </c>
      <c r="D39" s="88" t="s">
        <v>73</v>
      </c>
      <c r="E39" s="60" t="s">
        <v>15</v>
      </c>
      <c r="F39" s="81">
        <v>3</v>
      </c>
      <c r="G39" s="55"/>
      <c r="H39" s="27">
        <f t="shared" si="1"/>
        <v>0</v>
      </c>
      <c r="I39" s="69"/>
    </row>
    <row r="40" spans="1:9" s="53" customFormat="1" ht="39" customHeight="1">
      <c r="A40" s="54">
        <v>6</v>
      </c>
      <c r="B40" s="42" t="s">
        <v>57</v>
      </c>
      <c r="C40" s="46" t="s">
        <v>78</v>
      </c>
      <c r="D40" s="88"/>
      <c r="E40" s="60" t="s">
        <v>15</v>
      </c>
      <c r="F40" s="81">
        <v>4</v>
      </c>
      <c r="G40" s="55"/>
      <c r="H40" s="27">
        <f t="shared" si="1"/>
        <v>0</v>
      </c>
      <c r="I40" s="69"/>
    </row>
    <row r="41" spans="1:9" s="53" customFormat="1" ht="36.75" customHeight="1">
      <c r="A41" s="54">
        <v>7</v>
      </c>
      <c r="B41" s="57" t="s">
        <v>76</v>
      </c>
      <c r="C41" s="80" t="s">
        <v>77</v>
      </c>
      <c r="D41" s="92" t="s">
        <v>73</v>
      </c>
      <c r="E41" s="44" t="s">
        <v>15</v>
      </c>
      <c r="F41" s="82">
        <v>3</v>
      </c>
      <c r="G41" s="55"/>
      <c r="H41" s="27">
        <f t="shared" si="1"/>
        <v>0</v>
      </c>
      <c r="I41" s="69"/>
    </row>
    <row r="42" spans="1:9" s="53" customFormat="1" ht="111.6" customHeight="1">
      <c r="A42" s="54">
        <v>8</v>
      </c>
      <c r="B42" s="57" t="s">
        <v>57</v>
      </c>
      <c r="C42" s="80" t="s">
        <v>79</v>
      </c>
      <c r="D42" s="59" t="s">
        <v>80</v>
      </c>
      <c r="E42" s="60" t="s">
        <v>14</v>
      </c>
      <c r="F42" s="81">
        <v>1</v>
      </c>
      <c r="G42" s="55"/>
      <c r="H42" s="27">
        <f t="shared" si="1"/>
        <v>0</v>
      </c>
      <c r="I42" s="69"/>
    </row>
    <row r="43" spans="1:9" s="53" customFormat="1" ht="21" customHeight="1">
      <c r="A43" s="48" t="s">
        <v>82</v>
      </c>
      <c r="B43" s="105" t="s">
        <v>83</v>
      </c>
      <c r="C43" s="106"/>
      <c r="D43" s="93"/>
      <c r="E43" s="49"/>
      <c r="F43" s="50"/>
      <c r="G43" s="51"/>
      <c r="H43" s="52"/>
    </row>
    <row r="44" spans="1:9" s="41" customFormat="1" ht="24" customHeight="1">
      <c r="A44" s="54">
        <v>1</v>
      </c>
      <c r="B44" s="57"/>
      <c r="C44" s="46" t="s">
        <v>107</v>
      </c>
      <c r="D44" s="92"/>
      <c r="E44" s="44" t="s">
        <v>14</v>
      </c>
      <c r="F44" s="47">
        <v>1</v>
      </c>
      <c r="G44" s="55"/>
      <c r="H44" s="56">
        <f t="shared" ref="H44" si="2">F44*G44</f>
        <v>0</v>
      </c>
    </row>
    <row r="45" spans="1:9" s="41" customFormat="1" ht="47.45" customHeight="1">
      <c r="A45" s="54">
        <v>2</v>
      </c>
      <c r="B45" s="57"/>
      <c r="C45" s="46" t="s">
        <v>84</v>
      </c>
      <c r="D45" s="92" t="s">
        <v>108</v>
      </c>
      <c r="E45" s="44" t="s">
        <v>14</v>
      </c>
      <c r="F45" s="47">
        <v>1</v>
      </c>
      <c r="G45" s="55"/>
      <c r="H45" s="56">
        <f t="shared" ref="H45" si="3">F45*G45</f>
        <v>0</v>
      </c>
    </row>
    <row r="46" spans="1:9">
      <c r="A46" s="32"/>
      <c r="B46" s="33" t="s">
        <v>16</v>
      </c>
      <c r="C46" s="34"/>
      <c r="D46" s="34"/>
      <c r="E46" s="34"/>
      <c r="F46" s="35"/>
      <c r="G46" s="34"/>
      <c r="H46" s="36">
        <f>SUM(H11:H45)</f>
        <v>0</v>
      </c>
    </row>
    <row r="47" spans="1:9" s="41" customFormat="1">
      <c r="A47" s="38"/>
      <c r="B47" s="42"/>
      <c r="C47" s="43" t="s">
        <v>37</v>
      </c>
      <c r="D47" s="88"/>
      <c r="E47" s="44"/>
      <c r="F47" s="39"/>
      <c r="G47" s="40"/>
      <c r="H47" s="37">
        <f>H46*10%</f>
        <v>0</v>
      </c>
    </row>
    <row r="48" spans="1:9">
      <c r="A48" s="32"/>
      <c r="B48" s="33" t="s">
        <v>43</v>
      </c>
      <c r="C48" s="34"/>
      <c r="D48" s="34"/>
      <c r="E48" s="34"/>
      <c r="F48" s="35"/>
      <c r="G48" s="34"/>
      <c r="H48" s="36">
        <f>H46+H47</f>
        <v>0</v>
      </c>
    </row>
  </sheetData>
  <mergeCells count="15">
    <mergeCell ref="A2:H2"/>
    <mergeCell ref="B10:C10"/>
    <mergeCell ref="A8:A9"/>
    <mergeCell ref="B8:B9"/>
    <mergeCell ref="C8:C9"/>
    <mergeCell ref="D8:D9"/>
    <mergeCell ref="E8:E9"/>
    <mergeCell ref="B34:C34"/>
    <mergeCell ref="I32:J32"/>
    <mergeCell ref="F8:F9"/>
    <mergeCell ref="G8:G9"/>
    <mergeCell ref="H8:H9"/>
    <mergeCell ref="I8:I9"/>
    <mergeCell ref="B14:C14"/>
    <mergeCell ref="B43:C43"/>
  </mergeCells>
  <printOptions horizontalCentered="1"/>
  <pageMargins left="0.25" right="0.25" top="0.75" bottom="0.75" header="0.3" footer="0.3"/>
  <pageSetup paperSize="9" scale="9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BẠCH MAI</vt:lpstr>
      <vt:lpstr>'BẠCH MAI'!Print_Area</vt:lpstr>
    </vt:vector>
  </TitlesOfParts>
  <Company>SeABank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viet.dd2</cp:lastModifiedBy>
  <cp:lastPrinted>2020-06-01T04:19:50Z</cp:lastPrinted>
  <dcterms:created xsi:type="dcterms:W3CDTF">2014-12-29T04:57:48Z</dcterms:created>
  <dcterms:modified xsi:type="dcterms:W3CDTF">2020-06-03T09:26:29Z</dcterms:modified>
</cp:coreProperties>
</file>