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5805" yWindow="375" windowWidth="15195" windowHeight="8445"/>
  </bookViews>
  <sheets>
    <sheet name="Dự toán" sheetId="20" r:id="rId1"/>
  </sheets>
  <externalReferences>
    <externalReference r:id="rId2"/>
  </externalReferences>
  <definedNames>
    <definedName name="_xlnm.Print_Area" localSheetId="0">'Dự toán'!$A$1:$I$84</definedName>
    <definedName name="_xlnm.Print_Titles" localSheetId="0">'Dự toán'!$8:$9</definedName>
    <definedName name="USD">[1]Sheet1!$D$5</definedName>
    <definedName name="vnd" localSheetId="0">#REF!</definedName>
    <definedName name="vnd">#REF!</definedName>
  </definedNames>
  <calcPr calcId="144525"/>
</workbook>
</file>

<file path=xl/calcChain.xml><?xml version="1.0" encoding="utf-8"?>
<calcChain xmlns="http://schemas.openxmlformats.org/spreadsheetml/2006/main">
  <c r="F38" i="20" l="1"/>
  <c r="F39" i="20" s="1"/>
  <c r="F13" i="20"/>
  <c r="H30" i="20" l="1"/>
  <c r="H31" i="20"/>
  <c r="H29" i="20"/>
  <c r="H28" i="20"/>
  <c r="H27" i="20"/>
  <c r="H26" i="20"/>
  <c r="H25" i="20"/>
  <c r="H24" i="20"/>
  <c r="H23" i="20"/>
  <c r="H22" i="20"/>
  <c r="H20" i="20"/>
  <c r="H19" i="20"/>
  <c r="H18" i="20"/>
  <c r="H17" i="20"/>
  <c r="H16" i="20"/>
  <c r="H14" i="20"/>
  <c r="H13" i="20"/>
  <c r="H12" i="20"/>
  <c r="H45" i="20" l="1"/>
  <c r="H44" i="20"/>
  <c r="H42" i="20" l="1"/>
  <c r="H41" i="20" l="1"/>
  <c r="F35" i="20" l="1"/>
  <c r="H71" i="20" l="1"/>
  <c r="H72" i="20"/>
  <c r="H74" i="20"/>
  <c r="H75" i="20"/>
  <c r="H73" i="20" l="1"/>
  <c r="H43" i="20" l="1"/>
  <c r="H37" i="20"/>
  <c r="H38" i="20"/>
  <c r="H39" i="20"/>
  <c r="H40" i="20"/>
  <c r="H34" i="20"/>
  <c r="H35" i="20"/>
  <c r="H36" i="20"/>
  <c r="H47" i="20"/>
  <c r="H48" i="20"/>
  <c r="H52" i="20"/>
  <c r="H53" i="20"/>
  <c r="H54" i="20"/>
  <c r="H55" i="20"/>
  <c r="H56" i="20"/>
  <c r="H57" i="20"/>
  <c r="H58" i="20"/>
  <c r="H59" i="20"/>
  <c r="H60" i="20"/>
  <c r="H50" i="20"/>
  <c r="H51" i="20"/>
  <c r="H62" i="20"/>
  <c r="H63" i="20"/>
  <c r="H64" i="20"/>
  <c r="H65" i="20"/>
  <c r="H66" i="20"/>
  <c r="H67" i="20"/>
  <c r="H68" i="20"/>
  <c r="H69" i="20"/>
  <c r="H76" i="20" l="1"/>
  <c r="H77" i="20" s="1"/>
  <c r="H78" i="20" l="1"/>
  <c r="H79" i="20" s="1"/>
  <c r="H80" i="20" s="1"/>
</calcChain>
</file>

<file path=xl/sharedStrings.xml><?xml version="1.0" encoding="utf-8"?>
<sst xmlns="http://schemas.openxmlformats.org/spreadsheetml/2006/main" count="261" uniqueCount="163">
  <si>
    <t>STT</t>
  </si>
  <si>
    <t>ĐVT</t>
  </si>
  <si>
    <t>MÃ CV</t>
  </si>
  <si>
    <t>HẠNG MỤC / MÔ TẢ</t>
  </si>
  <si>
    <t>QUY CÁCH / XUẤT XỨ / BẢN VẼ</t>
  </si>
  <si>
    <t>KHỐI LƯỢNG</t>
  </si>
  <si>
    <t>ĐƠN GIÁ</t>
  </si>
  <si>
    <t>THÀNH TIỀN</t>
  </si>
  <si>
    <t>B</t>
  </si>
  <si>
    <t>Ghi chú :</t>
  </si>
  <si>
    <t>- Khối lượng dự toán là khối lượng tạm tính, khối lượng nghiệm thu là khối lượng thi công thực tế tại công trình</t>
  </si>
  <si>
    <t>- Giá thi công là Giá được tính trong hợp đồng, dựa trên kết quả chấm thầu và đàm phán giảm Giá</t>
  </si>
  <si>
    <t>TT</t>
  </si>
  <si>
    <t>- Trong suốt quá trình tham gia chào giá và thi công, nhà thầu phải khảo sát hiện trạng công trình và báo cáo với CĐT nếu có bất cứ thay đổi hoặc vướng mắc nào</t>
  </si>
  <si>
    <t>GHI CHÚ</t>
  </si>
  <si>
    <t>HẠNG MỤC         : CẢI TẠO SỬA CHŨA VÀ TRANG BỊ NỘI THẤT</t>
  </si>
  <si>
    <t>HT.HT8</t>
  </si>
  <si>
    <t>Sơn không bả trần và tường trong nhà (sơn 3 nước)</t>
  </si>
  <si>
    <t>m2</t>
  </si>
  <si>
    <t>gói</t>
  </si>
  <si>
    <t>cái</t>
  </si>
  <si>
    <t>Đ.C9</t>
  </si>
  <si>
    <t>m</t>
  </si>
  <si>
    <t>Đ.C5</t>
  </si>
  <si>
    <t>Đ.C12</t>
  </si>
  <si>
    <t>Gen nhựa bảo vệ dây 25x25</t>
  </si>
  <si>
    <t>Sino</t>
  </si>
  <si>
    <t>Đ.TB1</t>
  </si>
  <si>
    <t>Đ.TB3</t>
  </si>
  <si>
    <t>Đ.K2</t>
  </si>
  <si>
    <t>bộ</t>
  </si>
  <si>
    <t>HT.VK13</t>
  </si>
  <si>
    <t>BẢNG DỰ TOÁN KINH PHÍ XÂY LẮP &amp;TRANG BỊ  NỘI THẤT</t>
  </si>
  <si>
    <t>C</t>
  </si>
  <si>
    <t>PHẦN NỘI THẤT</t>
  </si>
  <si>
    <t>ĐH.K1</t>
  </si>
  <si>
    <t xml:space="preserve">Ống đồng + bảo ôn + simili </t>
  </si>
  <si>
    <t>Đồng bộ theo điều hòa</t>
  </si>
  <si>
    <t>ĐH.K4</t>
  </si>
  <si>
    <t>Ống thoát nước ngưng</t>
  </si>
  <si>
    <t>ĐH.K5</t>
  </si>
  <si>
    <t>Dây điều khiển đơn 2x2.5mm</t>
  </si>
  <si>
    <t>Cadivi/ Trần Phú</t>
  </si>
  <si>
    <t>ĐH.K6</t>
  </si>
  <si>
    <t>Ống luồn dây D20</t>
  </si>
  <si>
    <t>SP/SINO</t>
  </si>
  <si>
    <t>ĐH.K7</t>
  </si>
  <si>
    <t>Nhân công lắp đặt điều hòa</t>
  </si>
  <si>
    <t>HT.HT12</t>
  </si>
  <si>
    <t>Vệ sinh công nghiệp</t>
  </si>
  <si>
    <t>PHẦN CƠ ĐIỆN</t>
  </si>
  <si>
    <t>MS17</t>
  </si>
  <si>
    <t>HT.T5</t>
  </si>
  <si>
    <t>HT.VK10</t>
  </si>
  <si>
    <t>Bộ</t>
  </si>
  <si>
    <t>Đài Loan</t>
  </si>
  <si>
    <t>Theo thiết kế chuẩn của Seabank</t>
  </si>
  <si>
    <t>HT.C1</t>
  </si>
  <si>
    <t>Cửa gỗ MDF hoàn thiện veneer, phun 2 mặt PU</t>
  </si>
  <si>
    <t>HT.C2</t>
  </si>
  <si>
    <t>Khuôn cửa gỗ công nghiệp, hoàn thiện Veneer</t>
  </si>
  <si>
    <t>HT.C3</t>
  </si>
  <si>
    <t>Nẹp khuôn cửa rộng 50mm dày 10 mm</t>
  </si>
  <si>
    <t>HT.C4</t>
  </si>
  <si>
    <t xml:space="preserve">Lắp bản lề, khóa </t>
  </si>
  <si>
    <t>Khóa tay đấm Hàn Quốc, bản lề Inox</t>
  </si>
  <si>
    <t>Vinh Tuong - Lagyp</t>
  </si>
  <si>
    <t>HT.TC6</t>
  </si>
  <si>
    <t>Vách thạch cao 2 mặt 1 lớp tấm 9mm, khoảng cách xương 400mm.</t>
  </si>
  <si>
    <t>HT.HT7</t>
  </si>
  <si>
    <t>Maxilite - ICI</t>
  </si>
  <si>
    <t>Galaxy màu trắng kem, chắn sáng hoàn toàn</t>
  </si>
  <si>
    <t>NT.K6</t>
  </si>
  <si>
    <t>Rèm lá dọc</t>
  </si>
  <si>
    <t>Ghế lưng cao bọc da công nghiệp màu đen, chân nhựa 5 chấu có bánh xe, piston nâng hạ thủy lực, bát điều chỉnh độ ngả ghế, tay vịn nhựa.
KT: W620 x D710 x H1150 mm 
(Mã SP: Hòa Phát SG 350)</t>
  </si>
  <si>
    <t>Cadivi/Trần Phú</t>
  </si>
  <si>
    <t>Đ.C10</t>
  </si>
  <si>
    <t>Đ.C11</t>
  </si>
  <si>
    <t>Ổ cắm đôi 3 chấu</t>
  </si>
  <si>
    <t>Bao gồm mặt + hạt</t>
  </si>
  <si>
    <t>Đ.TB6</t>
  </si>
  <si>
    <t>Công tắc 2 hạt</t>
  </si>
  <si>
    <t>Đ.CS2</t>
  </si>
  <si>
    <t>ĐH.T1</t>
  </si>
  <si>
    <t>Điều hòa 1 chiều, loại treo tường 9000 BTU</t>
  </si>
  <si>
    <t>Daikin/Panasonic</t>
  </si>
  <si>
    <t>ĐH.T2</t>
  </si>
  <si>
    <t>Điều hòa 1 chiều, loại treo tường 12000 BTU</t>
  </si>
  <si>
    <t>ĐH.K3</t>
  </si>
  <si>
    <t>Kệ đỡ cục nóng máy lạnh</t>
  </si>
  <si>
    <t>D</t>
  </si>
  <si>
    <t>Bao gồm vệ sinh toàn bộ tường, trần, sàn, cửa các thiết bị, đồ dùng, nhà vệ sinh và các khu vực khác…</t>
  </si>
  <si>
    <t>Cáp đôi 2 x 1.5 mm (cấp điện hệ thống đèn chiếu sáng)</t>
  </si>
  <si>
    <t>Cáp đơn 1.5 mm (nối đất chống giật cho hệ thống điện ổ cắm)</t>
  </si>
  <si>
    <t>Đế ổ căm lắp nổi</t>
  </si>
  <si>
    <t>Nhân công lắp đặt hệ thống điện</t>
  </si>
  <si>
    <t>Philip/Rạng đông</t>
  </si>
  <si>
    <t>Thay bóng đèn bị hòng 1.2m</t>
  </si>
  <si>
    <t>Hệ số làm ngoài giờ hành chính</t>
  </si>
  <si>
    <t>Tổng giá trị dự toán</t>
  </si>
  <si>
    <t>HỆ THỐNG PCCC</t>
  </si>
  <si>
    <t>Bình bột chữa cháy MFZ4</t>
  </si>
  <si>
    <t>bình</t>
  </si>
  <si>
    <t>Bình CO2 3kg</t>
  </si>
  <si>
    <t>Đầu báo khói độc lập dùng pin, có loa tích hợp</t>
  </si>
  <si>
    <t>Đèn chỉ hướng thoát hiểm</t>
  </si>
  <si>
    <t>Nhân công và vật tư lắp đặt</t>
  </si>
  <si>
    <t>Nhân công và vật tư lắp đặt hoàn thiện để hệ thống vận hành đúng chức năng</t>
  </si>
  <si>
    <t>HS1</t>
  </si>
  <si>
    <t>VAT</t>
  </si>
  <si>
    <t>Tổng giá trị dự toán (sau VAT)</t>
  </si>
  <si>
    <t>Tổng cộng</t>
  </si>
  <si>
    <t>- Tháo 01 bộ điều hòa cũ bàn giao cho PGD
 - Lắp đặt 02 điều hòa mới, lắp đặt vận hành hoàn thiện</t>
  </si>
  <si>
    <t>Sơn, bả vách thạch cao mới (sơn 3 nước)</t>
  </si>
  <si>
    <t>Maxilite - ICI. Tầng lửng, cầu thang</t>
  </si>
  <si>
    <t xml:space="preserve">Philip/Paragon/Duhal. </t>
  </si>
  <si>
    <t>Bảo dưỡng bàn lề cửa vách ngăn lửng lắp đặt tái sử dụng</t>
  </si>
  <si>
    <t>Thay khóa hộc tủ cá nhân/tủ hồ sơ</t>
  </si>
  <si>
    <t>Bao gồm nhân công và vật tư phụ:
- Tháo bỏ trần thạch cao cũ bị thấm nước
- Kiểm tra chống thấm sàn wc ở bên trên. Kiểm tra ống gen, phễu thu nước nhà vệ sinh tầng 2, chống thấm sàn nhà vệ sinh tầng 2.
- Sử dụng hóa chất Sika để chống thấm, đảm bảo không thấm dột.
- Thay mới trần thạch cao chống ấm  và sơn,bã lại trần, dt khoãng 4m2, Lắp đặt lại đèn tận dụng</t>
  </si>
  <si>
    <t>Cáp đôi 2 x 2.5 mm  (dây cấp cho ổ cắm)</t>
  </si>
  <si>
    <r>
      <t xml:space="preserve">Ghế trưởng phòng  
</t>
    </r>
    <r>
      <rPr>
        <b/>
        <sz val="11"/>
        <rFont val="Times New Roman"/>
        <family val="1"/>
      </rPr>
      <t>(Ghế Hòa Phát - SG 350)</t>
    </r>
  </si>
  <si>
    <t>Đầu báo khói độc lập gắn trần dùng pin có loa tích hợp GST S-9102</t>
  </si>
  <si>
    <t>Đèn chỉ hướng thoát hiểm treo trần có pin dự phòng</t>
  </si>
  <si>
    <t>Thay khóa cửa tay nắm cửa cầu thang</t>
  </si>
  <si>
    <t>Bao gồm:
- Tháo dỡ bộ bàn TP tầng 1 lên lắp đặt ở tầng lửng, tận dụng lại ổ cắm
- Thi công lắp đặt đèn máng</t>
  </si>
  <si>
    <t>E</t>
  </si>
  <si>
    <t>Chống thấm nhà vệ sinh</t>
  </si>
  <si>
    <t>Tháo dỡ và vận chuyển lưu kho PGD Quận 8 bàn làm việc, nội thất cũ. Khoãng cách ~5km</t>
  </si>
  <si>
    <t>Bao gồm: 01 bộ bàn họp kt 2.4x 1.1m, 09 ghế phòng họp cũ, 01 bộ bàn ghế cro cũ.</t>
  </si>
  <si>
    <t>chuyến</t>
  </si>
  <si>
    <t>HT.VK2</t>
  </si>
  <si>
    <t>Cửa kính, vách kính cường lực dày 10mm</t>
  </si>
  <si>
    <t xml:space="preserve">Hai Long/Ha Noi bao gồm khung gia cố </t>
  </si>
  <si>
    <t>MS.07</t>
  </si>
  <si>
    <r>
      <t xml:space="preserve">Bàn nhân viên 1.2M
KT: 1200x560x750
</t>
    </r>
    <r>
      <rPr>
        <b/>
        <sz val="11"/>
        <color theme="1"/>
        <rFont val="Times New Roman"/>
        <family val="1"/>
      </rPr>
      <t>(Bàn Fami mã CD1256H)</t>
    </r>
  </si>
  <si>
    <t xml:space="preserve">Mặt bàn phủ Laminate HP Hàn Quốc, chống cháy, chống trầy xước, chống thấm nước
Mã SP:  CD1256H
</t>
  </si>
  <si>
    <t>MS16</t>
  </si>
  <si>
    <r>
      <t xml:space="preserve">Bàn trưởng phòng 1.6m
KT: 1600x700x750
</t>
    </r>
    <r>
      <rPr>
        <b/>
        <sz val="11"/>
        <color theme="1"/>
        <rFont val="Times New Roman"/>
        <family val="1"/>
      </rPr>
      <t>(Bàn Fami mã CD1600H)</t>
    </r>
  </si>
  <si>
    <t>Bàn Fami gỗ MFC màu PO (vân gỗ sáng màu)
Mã SP: CD1600H</t>
  </si>
  <si>
    <t>MS.01</t>
  </si>
  <si>
    <r>
      <t xml:space="preserve">Ghế nhân viên
</t>
    </r>
    <r>
      <rPr>
        <b/>
        <sz val="11"/>
        <color theme="1"/>
        <rFont val="Times New Roman"/>
        <family val="1"/>
      </rPr>
      <t>(ghế Hòa Phát - GL 110)</t>
    </r>
    <r>
      <rPr>
        <sz val="11"/>
        <color theme="1"/>
        <rFont val="Times New Roman"/>
        <family val="1"/>
      </rPr>
      <t xml:space="preserve">
</t>
    </r>
  </si>
  <si>
    <t xml:space="preserve">Ghế lưng lưới màu đen, đệm ngồi bọc nỉ màu đỏ, chân nhựa 5 chấu có bánh xe, piston nâng hạ thủy lực, tay vịn nhựa.
KT: W560 x D660 x H880 mm
(Mã SP: Hòa Phát GL 110)
</t>
  </si>
  <si>
    <r>
      <t xml:space="preserve">Ghế trưởng phòng  
</t>
    </r>
    <r>
      <rPr>
        <b/>
        <sz val="11"/>
        <color theme="1"/>
        <rFont val="Times New Roman"/>
        <family val="1"/>
      </rPr>
      <t>(Ghế Hòa Phát - SG 350)</t>
    </r>
  </si>
  <si>
    <t>MS.09</t>
  </si>
  <si>
    <r>
      <t xml:space="preserve">Hộc tủ di động
KT 407x521x555
</t>
    </r>
    <r>
      <rPr>
        <b/>
        <sz val="11"/>
        <color theme="1"/>
        <rFont val="Times New Roman"/>
        <family val="1"/>
      </rPr>
      <t>(Hộc di động Fami mã SM 1830FH)</t>
    </r>
  </si>
  <si>
    <r>
      <t xml:space="preserve">Hộc di động ngăn kéo 3 ngăn, có khóa, bề mặt phủ Laminate HP Hàn Quốc (màu sắc tương đồng với bàn làm việc)
</t>
    </r>
    <r>
      <rPr>
        <i/>
        <sz val="11"/>
        <color theme="1"/>
        <rFont val="Times New Roman"/>
        <family val="1"/>
      </rPr>
      <t>(Hộc di động Fami mã SM 1830FH)</t>
    </r>
  </si>
  <si>
    <t>Bao gồm nhân công và vật tư phụ (dây điện,nẹp, công tắc 2 hat..) lắp đặt thêm bóng đèn</t>
  </si>
  <si>
    <t>Đ.CS3</t>
  </si>
  <si>
    <t>Đèn huỳnh quang gắn tường/ trần 2 bóng loại 1,2 m</t>
  </si>
  <si>
    <t>Philip/Paragon/Duhal</t>
  </si>
  <si>
    <t>I</t>
  </si>
  <si>
    <t>CN PHÚ MỸ HƯNG</t>
  </si>
  <si>
    <t xml:space="preserve">Dán decan kính mờ logo SeaBank </t>
  </si>
  <si>
    <t>ĐIỀU HÒA KHÔNG KHÍ</t>
  </si>
  <si>
    <t>CÔNG TRÌNH      : NGÂN HÀNG TMCP ĐÔNG NAM Á - CN PHÚ MỸ HƯNG &amp; PGD QUẬN 8</t>
  </si>
  <si>
    <r>
      <t xml:space="preserve">ĐỊA ĐIỂM XD      : </t>
    </r>
    <r>
      <rPr>
        <b/>
        <sz val="12"/>
        <color rgb="FFFF0000"/>
        <rFont val="Times New Roman"/>
        <family val="1"/>
      </rPr>
      <t>Tầng trệt tòa nhà PV Gas Tower, số 673 đường Nguyễn Hữu Thọ, xã Phước Kiểng, huyện Nhà Bè, Tp Hồ Chí Minh.</t>
    </r>
  </si>
  <si>
    <t xml:space="preserve"> CẢI TẠO HOÀN THIỆN</t>
  </si>
  <si>
    <t>A</t>
  </si>
  <si>
    <t>PGD QUẬN 8</t>
  </si>
  <si>
    <t>II</t>
  </si>
  <si>
    <t>CẢI TẠO HOÀN THIỆN</t>
  </si>
  <si>
    <t>Đèn máng huỳnh quang 3 bóng, 1200*600 âm trần</t>
  </si>
  <si>
    <t>Đại diện hợp pháp của nhà thầu
(Ký, ghi rõ họ tên, đóng dấu)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</si>
</sst>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_-* #,##0\ _₫_-;\-* #,##0\ _₫_-;_-* &quot;-&quot;??\ _₫_-;_-@_-"/>
  </numFmts>
  <fonts count="19">
    <font>
      <sz val="11"/>
      <color theme="1"/>
      <name val="Calibri"/>
      <family val="2"/>
      <scheme val="minor"/>
    </font>
    <font>
      <sz val="11"/>
      <color indexed="8"/>
      <name val="Calibri"/>
      <family val="2"/>
    </font>
    <font>
      <sz val="12"/>
      <name val="Times New Roman"/>
      <family val="1"/>
    </font>
    <font>
      <sz val="10"/>
      <name val="Arial"/>
      <family val="2"/>
    </font>
    <font>
      <b/>
      <sz val="12"/>
      <name val="Times New Roman"/>
      <family val="1"/>
    </font>
    <font>
      <b/>
      <sz val="11"/>
      <name val="Times New Roman"/>
      <family val="1"/>
    </font>
    <font>
      <sz val="11"/>
      <name val="Times New Roman"/>
      <family val="1"/>
    </font>
    <font>
      <b/>
      <i/>
      <sz val="11"/>
      <name val="Times New Roman"/>
      <family val="1"/>
    </font>
    <font>
      <b/>
      <sz val="18"/>
      <name val="Times New Roman"/>
      <family val="1"/>
    </font>
    <font>
      <sz val="10"/>
      <name val="VNI-Helve"/>
    </font>
    <font>
      <sz val="12"/>
      <name val="宋体"/>
      <charset val="134"/>
    </font>
    <font>
      <sz val="10"/>
      <name val=".VnTime"/>
      <family val="2"/>
    </font>
    <font>
      <i/>
      <sz val="11"/>
      <name val="Times New Roman"/>
      <family val="1"/>
    </font>
    <font>
      <sz val="11"/>
      <color theme="1"/>
      <name val="Calibri"/>
      <family val="2"/>
      <scheme val="minor"/>
    </font>
    <font>
      <b/>
      <sz val="12"/>
      <color rgb="FFFF0000"/>
      <name val="Times New Roman"/>
      <family val="1"/>
    </font>
    <font>
      <b/>
      <i/>
      <sz val="12"/>
      <name val="Times New Roman"/>
      <family val="1"/>
    </font>
    <font>
      <b/>
      <sz val="11"/>
      <color theme="1"/>
      <name val="Times New Roman"/>
      <family val="1"/>
    </font>
    <font>
      <sz val="11"/>
      <color theme="1"/>
      <name val="Times New Roman"/>
      <family val="1"/>
    </font>
    <font>
      <i/>
      <sz val="11"/>
      <color theme="1"/>
      <name val="Times New Roman"/>
      <family val="1"/>
    </font>
  </fonts>
  <fills count="5">
    <fill>
      <patternFill patternType="none"/>
    </fill>
    <fill>
      <patternFill patternType="gray125"/>
    </fill>
    <fill>
      <patternFill patternType="solid">
        <fgColor rgb="FFFFFF00"/>
        <bgColor indexed="64"/>
      </patternFill>
    </fill>
    <fill>
      <patternFill patternType="solid">
        <fgColor theme="0" tint="-0.34998626667073579"/>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8">
    <xf numFmtId="0" fontId="0" fillId="0" borderId="0"/>
    <xf numFmtId="0" fontId="3" fillId="0" borderId="0"/>
    <xf numFmtId="43" fontId="13" fillId="0" borderId="0" applyFont="0" applyFill="0" applyBorder="0" applyAlignment="0" applyProtection="0"/>
    <xf numFmtId="43" fontId="10" fillId="0" borderId="0" applyFont="0" applyFill="0" applyBorder="0" applyAlignment="0" applyProtection="0">
      <alignment vertical="center"/>
    </xf>
    <xf numFmtId="43" fontId="13" fillId="0" borderId="0" applyFont="0" applyFill="0" applyBorder="0" applyAlignment="0" applyProtection="0"/>
    <xf numFmtId="0" fontId="11" fillId="0" borderId="0"/>
    <xf numFmtId="0" fontId="10" fillId="0" borderId="0"/>
    <xf numFmtId="0" fontId="13" fillId="0" borderId="0"/>
    <xf numFmtId="0" fontId="1" fillId="0" borderId="0"/>
    <xf numFmtId="0" fontId="3" fillId="0" borderId="0"/>
    <xf numFmtId="0" fontId="9" fillId="0" borderId="0"/>
    <xf numFmtId="0" fontId="3" fillId="0" borderId="0"/>
    <xf numFmtId="0" fontId="2" fillId="0" borderId="0"/>
    <xf numFmtId="0" fontId="3" fillId="0" borderId="0"/>
    <xf numFmtId="0" fontId="3" fillId="0" borderId="0"/>
    <xf numFmtId="0" fontId="13" fillId="0" borderId="0"/>
    <xf numFmtId="0" fontId="13" fillId="0" borderId="0"/>
    <xf numFmtId="9" fontId="10" fillId="0" borderId="0" applyFont="0" applyFill="0" applyBorder="0" applyAlignment="0" applyProtection="0"/>
  </cellStyleXfs>
  <cellXfs count="137">
    <xf numFmtId="0" fontId="0" fillId="0" borderId="0" xfId="0"/>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164" fontId="6" fillId="0" borderId="1" xfId="2" applyNumberFormat="1" applyFont="1" applyFill="1" applyBorder="1" applyAlignment="1">
      <alignment vertical="center"/>
    </xf>
    <xf numFmtId="0" fontId="6" fillId="0" borderId="0" xfId="0" applyFont="1" applyFill="1" applyAlignment="1">
      <alignment vertical="center"/>
    </xf>
    <xf numFmtId="0" fontId="6" fillId="0" borderId="0" xfId="11" applyFont="1" applyFill="1" applyAlignment="1">
      <alignment vertical="center" wrapText="1"/>
    </xf>
    <xf numFmtId="0" fontId="6" fillId="0" borderId="0" xfId="11" applyFont="1" applyFill="1" applyAlignment="1">
      <alignment horizontal="left" vertical="center" wrapText="1"/>
    </xf>
    <xf numFmtId="1" fontId="5" fillId="0" borderId="1" xfId="0" applyNumberFormat="1" applyFont="1" applyFill="1" applyBorder="1" applyAlignment="1">
      <alignment horizontal="left" vertical="center" wrapText="1"/>
    </xf>
    <xf numFmtId="1" fontId="6" fillId="0" borderId="1" xfId="10" applyNumberFormat="1" applyFont="1" applyFill="1" applyBorder="1" applyAlignment="1">
      <alignment vertical="center" wrapText="1"/>
    </xf>
    <xf numFmtId="1" fontId="6" fillId="0" borderId="1" xfId="10" applyNumberFormat="1" applyFont="1" applyFill="1" applyBorder="1" applyAlignment="1">
      <alignment horizontal="center" vertical="center"/>
    </xf>
    <xf numFmtId="0" fontId="6" fillId="0" borderId="1" xfId="0" applyNumberFormat="1" applyFont="1" applyFill="1" applyBorder="1" applyAlignment="1">
      <alignment horizontal="center" vertical="center" wrapText="1"/>
    </xf>
    <xf numFmtId="0" fontId="6" fillId="0" borderId="1" xfId="9" applyFont="1" applyFill="1" applyBorder="1" applyAlignment="1">
      <alignment horizontal="center" vertical="center" wrapText="1"/>
    </xf>
    <xf numFmtId="0" fontId="5" fillId="0" borderId="0" xfId="11" applyFont="1" applyFill="1" applyAlignment="1">
      <alignment horizontal="left" vertical="center"/>
    </xf>
    <xf numFmtId="164" fontId="6" fillId="0" borderId="0" xfId="2" applyNumberFormat="1" applyFont="1" applyFill="1" applyAlignment="1">
      <alignment vertical="center"/>
    </xf>
    <xf numFmtId="164" fontId="6" fillId="0" borderId="0" xfId="2" applyNumberFormat="1" applyFont="1" applyFill="1" applyAlignment="1">
      <alignment vertical="center" wrapText="1"/>
    </xf>
    <xf numFmtId="0" fontId="6" fillId="0" borderId="0" xfId="11" applyFont="1" applyFill="1" applyAlignment="1">
      <alignment horizontal="center" vertical="center" wrapText="1"/>
    </xf>
    <xf numFmtId="0" fontId="6" fillId="0" borderId="0" xfId="11" applyFont="1" applyFill="1" applyAlignment="1">
      <alignment horizontal="right" vertical="center" wrapText="1"/>
    </xf>
    <xf numFmtId="164" fontId="6" fillId="0" borderId="1" xfId="3" applyNumberFormat="1" applyFont="1" applyFill="1" applyBorder="1" applyAlignment="1">
      <alignment horizontal="right" vertical="center"/>
    </xf>
    <xf numFmtId="164" fontId="6" fillId="0" borderId="1" xfId="3" applyNumberFormat="1" applyFont="1" applyFill="1" applyBorder="1" applyAlignment="1">
      <alignment horizontal="right" vertical="center" wrapText="1"/>
    </xf>
    <xf numFmtId="0" fontId="6" fillId="0" borderId="0" xfId="0" applyFont="1" applyFill="1" applyAlignment="1">
      <alignment horizontal="right" vertical="center"/>
    </xf>
    <xf numFmtId="164" fontId="5" fillId="0" borderId="1" xfId="2" applyNumberFormat="1" applyFont="1" applyFill="1" applyBorder="1" applyAlignment="1">
      <alignment vertical="center"/>
    </xf>
    <xf numFmtId="0" fontId="6" fillId="0" borderId="1" xfId="0" quotePrefix="1" applyFont="1" applyFill="1" applyBorder="1" applyAlignment="1">
      <alignment horizontal="left" vertical="center" wrapText="1"/>
    </xf>
    <xf numFmtId="0" fontId="4" fillId="0" borderId="0" xfId="8" applyFont="1" applyFill="1" applyAlignment="1">
      <alignment horizontal="center" vertical="center" wrapText="1"/>
    </xf>
    <xf numFmtId="0" fontId="4" fillId="0" borderId="0" xfId="8" applyFont="1" applyFill="1" applyAlignment="1">
      <alignment horizontal="left" vertical="center" wrapText="1" readingOrder="1"/>
    </xf>
    <xf numFmtId="0" fontId="4" fillId="0" borderId="0" xfId="0" applyFont="1" applyFill="1" applyAlignment="1">
      <alignment horizontal="left" vertical="center" wrapText="1"/>
    </xf>
    <xf numFmtId="0" fontId="4" fillId="0" borderId="0" xfId="11" applyFont="1" applyFill="1" applyAlignment="1">
      <alignment horizontal="left" vertical="center" wrapText="1"/>
    </xf>
    <xf numFmtId="164" fontId="4" fillId="0" borderId="0" xfId="2" applyNumberFormat="1" applyFont="1" applyFill="1" applyAlignment="1">
      <alignment horizontal="center" vertical="center" wrapText="1"/>
    </xf>
    <xf numFmtId="164" fontId="6" fillId="0" borderId="0" xfId="2" applyNumberFormat="1" applyFont="1" applyFill="1" applyAlignment="1">
      <alignment horizontal="right" vertical="center" wrapText="1"/>
    </xf>
    <xf numFmtId="164" fontId="6" fillId="0" borderId="0" xfId="2" applyNumberFormat="1" applyFont="1" applyFill="1" applyAlignment="1">
      <alignment horizontal="right" vertical="center"/>
    </xf>
    <xf numFmtId="164" fontId="6" fillId="0" borderId="1" xfId="3" applyNumberFormat="1" applyFont="1" applyFill="1" applyBorder="1" applyAlignment="1">
      <alignment horizontal="center" vertical="center" wrapText="1"/>
    </xf>
    <xf numFmtId="164" fontId="6" fillId="0" borderId="1" xfId="3" applyNumberFormat="1" applyFont="1" applyFill="1" applyBorder="1" applyAlignment="1">
      <alignment vertical="center" wrapText="1"/>
    </xf>
    <xf numFmtId="164" fontId="6" fillId="0" borderId="1" xfId="3" applyNumberFormat="1" applyFont="1" applyFill="1" applyBorder="1" applyAlignment="1">
      <alignment vertical="center"/>
    </xf>
    <xf numFmtId="1" fontId="5" fillId="0" borderId="1" xfId="0" applyNumberFormat="1" applyFont="1" applyFill="1" applyBorder="1" applyAlignment="1">
      <alignment horizontal="left" vertical="center"/>
    </xf>
    <xf numFmtId="0" fontId="5" fillId="0" borderId="1" xfId="0" applyNumberFormat="1" applyFont="1" applyFill="1" applyBorder="1" applyAlignment="1">
      <alignment horizontal="center" vertical="center" wrapText="1"/>
    </xf>
    <xf numFmtId="1" fontId="5" fillId="0" borderId="1" xfId="10" applyNumberFormat="1" applyFont="1" applyFill="1" applyBorder="1" applyAlignment="1">
      <alignment horizontal="center" vertical="center"/>
    </xf>
    <xf numFmtId="1" fontId="6" fillId="0" borderId="1" xfId="0" applyNumberFormat="1" applyFont="1" applyFill="1" applyBorder="1" applyAlignment="1">
      <alignment horizontal="center" vertical="center" wrapText="1"/>
    </xf>
    <xf numFmtId="43" fontId="12" fillId="0" borderId="1" xfId="2" applyFont="1" applyFill="1" applyBorder="1" applyAlignment="1">
      <alignment horizontal="right" vertical="center" wrapText="1"/>
    </xf>
    <xf numFmtId="0" fontId="5" fillId="0" borderId="1" xfId="0" applyFont="1" applyFill="1" applyBorder="1" applyAlignment="1">
      <alignment horizontal="center" vertical="center" wrapText="1"/>
    </xf>
    <xf numFmtId="164" fontId="5" fillId="0" borderId="1" xfId="2" applyNumberFormat="1" applyFont="1" applyFill="1" applyBorder="1" applyAlignment="1">
      <alignment horizontal="center" vertical="center" wrapText="1"/>
    </xf>
    <xf numFmtId="0" fontId="5" fillId="0" borderId="0" xfId="5" applyFont="1" applyFill="1" applyAlignment="1">
      <alignment horizontal="left" vertical="center"/>
    </xf>
    <xf numFmtId="0" fontId="5" fillId="0" borderId="0" xfId="5" applyFont="1" applyFill="1" applyAlignment="1">
      <alignment horizontal="center" vertical="center"/>
    </xf>
    <xf numFmtId="0" fontId="6" fillId="0" borderId="0" xfId="5" applyFont="1" applyFill="1" applyAlignment="1">
      <alignment horizontal="left" vertical="center"/>
    </xf>
    <xf numFmtId="0" fontId="6" fillId="0" borderId="0" xfId="5" applyFont="1" applyFill="1" applyAlignment="1">
      <alignment horizontal="center" vertical="center"/>
    </xf>
    <xf numFmtId="0" fontId="6" fillId="0" borderId="0" xfId="5" quotePrefix="1" applyFont="1" applyFill="1" applyAlignment="1">
      <alignment horizontal="left" vertical="center"/>
    </xf>
    <xf numFmtId="0" fontId="6" fillId="0" borderId="0" xfId="0" applyFont="1" applyFill="1" applyAlignment="1">
      <alignment horizontal="left" vertical="center" wrapText="1"/>
    </xf>
    <xf numFmtId="0" fontId="6" fillId="0" borderId="0" xfId="0" applyFont="1" applyFill="1" applyAlignment="1">
      <alignment horizontal="center" vertical="center" wrapText="1"/>
    </xf>
    <xf numFmtId="0" fontId="6" fillId="0" borderId="0" xfId="0" applyFont="1" applyFill="1" applyAlignment="1">
      <alignment horizontal="right" vertical="center" wrapText="1"/>
    </xf>
    <xf numFmtId="164" fontId="6" fillId="0" borderId="0" xfId="2" applyNumberFormat="1" applyFont="1" applyFill="1" applyAlignment="1">
      <alignment horizontal="left" vertical="center" wrapText="1"/>
    </xf>
    <xf numFmtId="43" fontId="12" fillId="0" borderId="0" xfId="2" applyFont="1" applyFill="1" applyAlignment="1">
      <alignment horizontal="right" vertical="center" wrapText="1"/>
    </xf>
    <xf numFmtId="43" fontId="12" fillId="0" borderId="1" xfId="2" applyFont="1" applyFill="1" applyBorder="1" applyAlignment="1">
      <alignment horizontal="center" vertical="center" wrapText="1"/>
    </xf>
    <xf numFmtId="1" fontId="6" fillId="0" borderId="1" xfId="10" applyNumberFormat="1" applyFont="1" applyFill="1" applyBorder="1" applyAlignment="1">
      <alignment horizontal="center" vertical="center" wrapText="1"/>
    </xf>
    <xf numFmtId="1" fontId="6" fillId="0" borderId="1" xfId="0" quotePrefix="1" applyNumberFormat="1" applyFont="1" applyFill="1" applyBorder="1" applyAlignment="1">
      <alignment horizontal="center" vertical="center" wrapText="1"/>
    </xf>
    <xf numFmtId="0" fontId="6" fillId="0" borderId="1" xfId="0" applyNumberFormat="1" applyFont="1" applyFill="1" applyBorder="1" applyAlignment="1">
      <alignment vertical="center" wrapText="1"/>
    </xf>
    <xf numFmtId="0" fontId="6" fillId="0" borderId="4" xfId="0" applyFont="1" applyFill="1" applyBorder="1" applyAlignment="1">
      <alignment horizontal="left" vertical="center" wrapText="1"/>
    </xf>
    <xf numFmtId="0" fontId="5" fillId="0" borderId="1" xfId="0" applyFont="1" applyFill="1" applyBorder="1" applyAlignment="1">
      <alignment horizontal="left" vertical="center" wrapText="1"/>
    </xf>
    <xf numFmtId="1" fontId="5" fillId="0" borderId="1" xfId="0" applyNumberFormat="1" applyFont="1" applyFill="1" applyBorder="1" applyAlignment="1">
      <alignment horizontal="center" vertical="center" wrapText="1"/>
    </xf>
    <xf numFmtId="43" fontId="15" fillId="0" borderId="0" xfId="2" applyFont="1" applyFill="1" applyAlignment="1">
      <alignment horizontal="center" vertical="center" wrapText="1"/>
    </xf>
    <xf numFmtId="43" fontId="12" fillId="0" borderId="0" xfId="2" applyFont="1" applyFill="1" applyAlignment="1">
      <alignment horizontal="right" vertical="center"/>
    </xf>
    <xf numFmtId="0" fontId="6" fillId="0" borderId="1" xfId="0" applyFont="1" applyFill="1" applyBorder="1" applyAlignment="1">
      <alignment horizontal="justify" vertical="center" wrapText="1"/>
    </xf>
    <xf numFmtId="0" fontId="5" fillId="0" borderId="0" xfId="0" applyFont="1" applyFill="1" applyAlignment="1">
      <alignment horizontal="left" vertical="center"/>
    </xf>
    <xf numFmtId="0" fontId="6" fillId="0" borderId="0" xfId="0" applyFont="1" applyFill="1" applyAlignment="1">
      <alignment vertical="center" wrapText="1"/>
    </xf>
    <xf numFmtId="0" fontId="6" fillId="0" borderId="0" xfId="0" applyFont="1" applyFill="1" applyAlignment="1">
      <alignment horizontal="center" vertical="center"/>
    </xf>
    <xf numFmtId="0" fontId="5" fillId="0" borderId="0" xfId="0" applyFont="1" applyFill="1" applyAlignment="1">
      <alignment vertical="center"/>
    </xf>
    <xf numFmtId="9" fontId="6" fillId="0" borderId="1" xfId="0" applyNumberFormat="1" applyFont="1" applyFill="1" applyBorder="1" applyAlignment="1">
      <alignment horizontal="center" vertical="center" wrapText="1"/>
    </xf>
    <xf numFmtId="43" fontId="6" fillId="0" borderId="1" xfId="2" applyFont="1" applyFill="1" applyBorder="1" applyAlignment="1">
      <alignment horizontal="center" vertical="center" wrapText="1"/>
    </xf>
    <xf numFmtId="0" fontId="4" fillId="0" borderId="0" xfId="11" applyFont="1" applyFill="1" applyAlignment="1">
      <alignment vertical="center"/>
    </xf>
    <xf numFmtId="1" fontId="5" fillId="0" borderId="4" xfId="0" applyNumberFormat="1" applyFont="1" applyFill="1" applyBorder="1" applyAlignment="1">
      <alignment horizontal="left" vertical="center"/>
    </xf>
    <xf numFmtId="1" fontId="5" fillId="0" borderId="2" xfId="0" applyNumberFormat="1" applyFont="1" applyFill="1" applyBorder="1" applyAlignment="1">
      <alignment horizontal="left" vertical="center"/>
    </xf>
    <xf numFmtId="43" fontId="6" fillId="0" borderId="1" xfId="2"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left" wrapText="1"/>
    </xf>
    <xf numFmtId="0" fontId="6" fillId="0" borderId="1" xfId="0" applyFont="1" applyFill="1" applyBorder="1" applyAlignment="1">
      <alignment horizontal="center" vertical="center"/>
    </xf>
    <xf numFmtId="164" fontId="6" fillId="0" borderId="1" xfId="2" applyNumberFormat="1" applyFont="1" applyFill="1" applyBorder="1" applyAlignment="1">
      <alignment horizontal="center" vertical="center"/>
    </xf>
    <xf numFmtId="0" fontId="6" fillId="0" borderId="1" xfId="0" applyFont="1" applyBorder="1" applyAlignment="1">
      <alignment vertical="center" wrapText="1"/>
    </xf>
    <xf numFmtId="164" fontId="6" fillId="0" borderId="1" xfId="2" applyNumberFormat="1" applyFont="1" applyBorder="1" applyAlignment="1">
      <alignment vertical="center" wrapText="1"/>
    </xf>
    <xf numFmtId="165" fontId="6" fillId="0" borderId="1" xfId="2" applyNumberFormat="1" applyFont="1" applyBorder="1" applyAlignment="1">
      <alignment vertical="center" wrapText="1"/>
    </xf>
    <xf numFmtId="2" fontId="5" fillId="2" borderId="1" xfId="0" applyNumberFormat="1" applyFont="1" applyFill="1" applyBorder="1" applyAlignment="1">
      <alignment horizontal="center" vertical="center" wrapText="1"/>
    </xf>
    <xf numFmtId="0" fontId="5" fillId="2" borderId="1" xfId="0" applyFont="1" applyFill="1" applyBorder="1" applyAlignment="1">
      <alignment vertical="center"/>
    </xf>
    <xf numFmtId="0" fontId="5" fillId="2" borderId="1" xfId="0" applyFont="1" applyFill="1" applyBorder="1" applyAlignment="1">
      <alignment horizontal="left" vertical="center" wrapText="1"/>
    </xf>
    <xf numFmtId="0" fontId="5" fillId="2" borderId="1" xfId="0" applyFont="1" applyFill="1" applyBorder="1" applyAlignment="1">
      <alignment vertical="center" wrapText="1"/>
    </xf>
    <xf numFmtId="43" fontId="7" fillId="2" borderId="1" xfId="2" applyFont="1" applyFill="1" applyBorder="1" applyAlignment="1">
      <alignment vertical="center" wrapText="1"/>
    </xf>
    <xf numFmtId="1" fontId="5" fillId="2" borderId="1" xfId="0" applyNumberFormat="1" applyFont="1" applyFill="1" applyBorder="1" applyAlignment="1">
      <alignment horizontal="left" vertical="center"/>
    </xf>
    <xf numFmtId="1" fontId="5" fillId="2" borderId="1" xfId="10" applyNumberFormat="1" applyFont="1" applyFill="1" applyBorder="1" applyAlignment="1">
      <alignment vertical="center" wrapText="1"/>
    </xf>
    <xf numFmtId="164" fontId="5" fillId="2" borderId="1" xfId="2" applyNumberFormat="1" applyFont="1" applyFill="1" applyBorder="1" applyAlignment="1">
      <alignment vertical="center"/>
    </xf>
    <xf numFmtId="1" fontId="5" fillId="2" borderId="1" xfId="0" quotePrefix="1" applyNumberFormat="1" applyFont="1" applyFill="1" applyBorder="1" applyAlignment="1">
      <alignment horizontal="center" vertical="center" wrapText="1"/>
    </xf>
    <xf numFmtId="0" fontId="5" fillId="2" borderId="1" xfId="0" quotePrefix="1" applyFont="1" applyFill="1" applyBorder="1" applyAlignment="1">
      <alignment horizontal="left" vertical="center" wrapText="1"/>
    </xf>
    <xf numFmtId="0" fontId="5" fillId="2" borderId="1" xfId="0" applyFont="1" applyFill="1" applyBorder="1" applyAlignment="1">
      <alignment horizontal="center" vertical="center" wrapText="1"/>
    </xf>
    <xf numFmtId="43" fontId="7" fillId="2" borderId="1" xfId="2" applyFont="1" applyFill="1" applyBorder="1" applyAlignment="1">
      <alignment horizontal="center" vertical="center" wrapText="1"/>
    </xf>
    <xf numFmtId="164" fontId="5" fillId="2" borderId="1" xfId="3" applyNumberFormat="1" applyFont="1" applyFill="1" applyBorder="1" applyAlignment="1">
      <alignment horizontal="center" vertical="center" wrapText="1"/>
    </xf>
    <xf numFmtId="43" fontId="7" fillId="0" borderId="5" xfId="2" applyFont="1" applyFill="1" applyBorder="1" applyAlignment="1">
      <alignment horizontal="right" vertical="center" wrapText="1"/>
    </xf>
    <xf numFmtId="0" fontId="5" fillId="0" borderId="1" xfId="0" applyFont="1" applyFill="1" applyBorder="1" applyAlignment="1">
      <alignment horizontal="right" vertical="center" wrapText="1"/>
    </xf>
    <xf numFmtId="164" fontId="5" fillId="0" borderId="5" xfId="2" applyNumberFormat="1" applyFont="1" applyFill="1" applyBorder="1" applyAlignment="1">
      <alignment horizontal="center" vertical="center" wrapText="1"/>
    </xf>
    <xf numFmtId="2" fontId="5" fillId="0" borderId="1" xfId="0" applyNumberFormat="1" applyFont="1" applyFill="1" applyBorder="1" applyAlignment="1">
      <alignment horizontal="left" vertical="center"/>
    </xf>
    <xf numFmtId="0" fontId="16" fillId="0" borderId="1" xfId="0" applyFont="1" applyFill="1" applyBorder="1" applyAlignment="1">
      <alignment horizontal="center" vertical="center"/>
    </xf>
    <xf numFmtId="0" fontId="17" fillId="0" borderId="1" xfId="0" applyFont="1" applyFill="1" applyBorder="1" applyAlignment="1">
      <alignment horizontal="left" vertical="center" wrapText="1"/>
    </xf>
    <xf numFmtId="0" fontId="17" fillId="0" borderId="1" xfId="0" applyFont="1" applyFill="1" applyBorder="1" applyAlignment="1">
      <alignment horizontal="center" vertical="center"/>
    </xf>
    <xf numFmtId="164" fontId="17" fillId="0" borderId="1" xfId="2" applyNumberFormat="1" applyFont="1" applyFill="1" applyBorder="1" applyAlignment="1">
      <alignment horizontal="center" vertical="center"/>
    </xf>
    <xf numFmtId="0" fontId="17" fillId="0" borderId="1" xfId="0" applyFont="1" applyFill="1" applyBorder="1" applyAlignment="1">
      <alignment horizontal="left" wrapText="1"/>
    </xf>
    <xf numFmtId="0" fontId="16" fillId="0" borderId="1" xfId="0" applyFont="1" applyBorder="1" applyAlignment="1">
      <alignment horizontal="center" vertical="center"/>
    </xf>
    <xf numFmtId="0" fontId="17" fillId="0" borderId="1" xfId="0" applyFont="1" applyBorder="1" applyAlignment="1">
      <alignment wrapText="1"/>
    </xf>
    <xf numFmtId="0" fontId="17" fillId="0" borderId="1" xfId="0" applyFont="1" applyBorder="1" applyAlignment="1">
      <alignment horizontal="center" vertical="center"/>
    </xf>
    <xf numFmtId="164" fontId="17" fillId="0" borderId="1" xfId="2" applyNumberFormat="1" applyFont="1" applyBorder="1" applyAlignment="1">
      <alignment horizontal="center" vertical="center"/>
    </xf>
    <xf numFmtId="2" fontId="5" fillId="4" borderId="1" xfId="0" applyNumberFormat="1" applyFont="1" applyFill="1" applyBorder="1" applyAlignment="1">
      <alignment horizontal="center" vertical="center" wrapText="1"/>
    </xf>
    <xf numFmtId="2" fontId="5" fillId="4" borderId="1" xfId="0" applyNumberFormat="1" applyFont="1" applyFill="1" applyBorder="1" applyAlignment="1">
      <alignment horizontal="left" vertical="center"/>
    </xf>
    <xf numFmtId="0" fontId="5" fillId="4" borderId="1" xfId="0" applyFont="1" applyFill="1" applyBorder="1" applyAlignment="1">
      <alignment horizontal="center" vertical="center" wrapText="1"/>
    </xf>
    <xf numFmtId="0" fontId="5" fillId="4" borderId="1" xfId="0" applyFont="1" applyFill="1" applyBorder="1" applyAlignment="1">
      <alignment horizontal="left" vertical="center" wrapText="1"/>
    </xf>
    <xf numFmtId="43" fontId="7" fillId="4" borderId="5" xfId="2" applyFont="1" applyFill="1" applyBorder="1" applyAlignment="1">
      <alignment horizontal="right" vertical="center" wrapText="1"/>
    </xf>
    <xf numFmtId="0" fontId="5" fillId="4" borderId="1" xfId="0" applyFont="1" applyFill="1" applyBorder="1" applyAlignment="1">
      <alignment horizontal="right" vertical="center" wrapText="1"/>
    </xf>
    <xf numFmtId="164" fontId="5" fillId="4" borderId="5" xfId="2" applyNumberFormat="1" applyFont="1" applyFill="1" applyBorder="1" applyAlignment="1">
      <alignment horizontal="center" vertical="center" wrapText="1"/>
    </xf>
    <xf numFmtId="164" fontId="5" fillId="4" borderId="1" xfId="2" applyNumberFormat="1" applyFont="1" applyFill="1" applyBorder="1" applyAlignment="1">
      <alignment horizontal="center" vertical="center" wrapText="1"/>
    </xf>
    <xf numFmtId="0" fontId="17" fillId="0" borderId="1" xfId="0" applyFont="1" applyFill="1" applyBorder="1" applyAlignment="1">
      <alignment horizontal="justify" vertical="center" wrapText="1"/>
    </xf>
    <xf numFmtId="0" fontId="17" fillId="0" borderId="1" xfId="0" applyFont="1" applyBorder="1" applyAlignment="1">
      <alignment horizontal="justify" vertical="center" wrapText="1"/>
    </xf>
    <xf numFmtId="43" fontId="17" fillId="0" borderId="1" xfId="2" applyFont="1" applyBorder="1" applyAlignment="1">
      <alignment vertical="center"/>
    </xf>
    <xf numFmtId="164" fontId="6" fillId="0" borderId="1" xfId="2" applyNumberFormat="1" applyFont="1" applyFill="1" applyBorder="1" applyAlignment="1">
      <alignment horizontal="right" vertical="center" wrapText="1"/>
    </xf>
    <xf numFmtId="1" fontId="5" fillId="0" borderId="2" xfId="0" applyNumberFormat="1" applyFont="1" applyFill="1" applyBorder="1" applyAlignment="1">
      <alignment vertical="center"/>
    </xf>
    <xf numFmtId="1" fontId="5" fillId="0" borderId="4" xfId="0" applyNumberFormat="1" applyFont="1" applyFill="1" applyBorder="1" applyAlignment="1">
      <alignment vertical="center"/>
    </xf>
    <xf numFmtId="1" fontId="5" fillId="0" borderId="4" xfId="0" applyNumberFormat="1" applyFont="1" applyFill="1" applyBorder="1" applyAlignment="1">
      <alignment vertical="center" wrapText="1"/>
    </xf>
    <xf numFmtId="2" fontId="5" fillId="4" borderId="1" xfId="0" applyNumberFormat="1" applyFont="1" applyFill="1" applyBorder="1" applyAlignment="1">
      <alignment horizontal="center" vertical="center"/>
    </xf>
    <xf numFmtId="2" fontId="5" fillId="0" borderId="1" xfId="0" applyNumberFormat="1" applyFont="1" applyFill="1" applyBorder="1" applyAlignment="1">
      <alignment horizontal="center" vertical="center"/>
    </xf>
    <xf numFmtId="0" fontId="5" fillId="0" borderId="2" xfId="0" applyFont="1" applyFill="1" applyBorder="1" applyAlignment="1">
      <alignment vertical="center"/>
    </xf>
    <xf numFmtId="0" fontId="5" fillId="0" borderId="4" xfId="0" applyFont="1" applyFill="1" applyBorder="1" applyAlignment="1">
      <alignment vertical="center"/>
    </xf>
    <xf numFmtId="1" fontId="5" fillId="0" borderId="2" xfId="0" applyNumberFormat="1" applyFont="1" applyFill="1" applyBorder="1" applyAlignment="1">
      <alignment horizontal="left" vertical="center" wrapText="1"/>
    </xf>
    <xf numFmtId="1" fontId="5" fillId="0" borderId="4" xfId="0" applyNumberFormat="1" applyFont="1" applyFill="1" applyBorder="1" applyAlignment="1">
      <alignment horizontal="left" vertical="center" wrapText="1"/>
    </xf>
    <xf numFmtId="0" fontId="8" fillId="0" borderId="0" xfId="8" applyFont="1" applyFill="1" applyAlignment="1">
      <alignment horizontal="center" vertical="center" wrapText="1"/>
    </xf>
    <xf numFmtId="0" fontId="4" fillId="0" borderId="0" xfId="0" applyFont="1" applyFill="1" applyAlignment="1">
      <alignment horizontal="left" vertical="center"/>
    </xf>
    <xf numFmtId="0" fontId="4" fillId="0" borderId="0" xfId="11" applyFont="1" applyFill="1" applyAlignment="1">
      <alignment horizontal="left" vertical="center"/>
    </xf>
    <xf numFmtId="2" fontId="5" fillId="3" borderId="1" xfId="0" applyNumberFormat="1" applyFont="1" applyFill="1" applyBorder="1" applyAlignment="1">
      <alignment horizontal="center" vertical="center" wrapText="1"/>
    </xf>
    <xf numFmtId="2" fontId="5" fillId="3" borderId="1" xfId="0" applyNumberFormat="1" applyFont="1" applyFill="1" applyBorder="1" applyAlignment="1">
      <alignment horizontal="left" vertical="center" wrapText="1"/>
    </xf>
    <xf numFmtId="0" fontId="5" fillId="3" borderId="1" xfId="0" applyFont="1" applyFill="1" applyBorder="1" applyAlignment="1">
      <alignment horizontal="center" vertical="center" wrapText="1"/>
    </xf>
    <xf numFmtId="0" fontId="5" fillId="3" borderId="1" xfId="0" applyFont="1" applyFill="1" applyBorder="1" applyAlignment="1">
      <alignment horizontal="left" vertical="center" wrapText="1"/>
    </xf>
    <xf numFmtId="43" fontId="7" fillId="3" borderId="3" xfId="2" applyFont="1" applyFill="1" applyBorder="1" applyAlignment="1">
      <alignment horizontal="right" vertical="center" wrapText="1"/>
    </xf>
    <xf numFmtId="43" fontId="7" fillId="3" borderId="5" xfId="2" applyFont="1" applyFill="1" applyBorder="1" applyAlignment="1">
      <alignment horizontal="right" vertical="center" wrapText="1"/>
    </xf>
    <xf numFmtId="0" fontId="5" fillId="3" borderId="1" xfId="0" applyFont="1" applyFill="1" applyBorder="1" applyAlignment="1">
      <alignment horizontal="right" vertical="center" wrapText="1"/>
    </xf>
    <xf numFmtId="164" fontId="5" fillId="3" borderId="3" xfId="2" applyNumberFormat="1" applyFont="1" applyFill="1" applyBorder="1" applyAlignment="1">
      <alignment horizontal="center" vertical="center" wrapText="1"/>
    </xf>
    <xf numFmtId="164" fontId="5" fillId="3" borderId="5" xfId="2" applyNumberFormat="1" applyFont="1" applyFill="1" applyBorder="1" applyAlignment="1">
      <alignment horizontal="center" vertical="center" wrapText="1"/>
    </xf>
    <xf numFmtId="164" fontId="5" fillId="3" borderId="1" xfId="2" applyNumberFormat="1" applyFont="1" applyFill="1" applyBorder="1" applyAlignment="1">
      <alignment horizontal="center" vertical="center" wrapText="1"/>
    </xf>
    <xf numFmtId="0" fontId="6" fillId="0" borderId="0" xfId="0" applyFont="1" applyFill="1" applyAlignment="1">
      <alignment horizontal="center" vertical="center" wrapText="1"/>
    </xf>
  </cellXfs>
  <cellStyles count="18">
    <cellStyle name="0,0_x000d__x000a_NA_x000d__x000a_" xfId="1"/>
    <cellStyle name="Comma" xfId="2" builtinId="3"/>
    <cellStyle name="Comma 2" xfId="3"/>
    <cellStyle name="Comma 3" xfId="4"/>
    <cellStyle name="Normal" xfId="0" builtinId="0"/>
    <cellStyle name="Normal 2" xfId="5"/>
    <cellStyle name="Normal 3" xfId="6"/>
    <cellStyle name="Normal 3 2" xfId="14"/>
    <cellStyle name="Normal 4" xfId="15"/>
    <cellStyle name="Normal 5" xfId="7"/>
    <cellStyle name="Normal 6" xfId="16"/>
    <cellStyle name="Normal_03 - Noi That Kien Giang" xfId="8"/>
    <cellStyle name="Normal_chi tiet" xfId="9"/>
    <cellStyle name="Normal_QTTION-LUU_1" xfId="10"/>
    <cellStyle name="Normal_Sheet1_1" xfId="11"/>
    <cellStyle name="Percent 2" xfId="17"/>
    <cellStyle name="一般_仁寶CVC&amp;HUB標單-2008.04.02" xfId="12"/>
    <cellStyle name="常规_报价单QSD010230001" xfId="1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oject/TES%20CO.,LTD/Quotation%202010/KINGSMEN/Armani/Emporio%20Armani%20-%20Alternativ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Summary"/>
      <sheetName val="ACMV"/>
      <sheetName val="FF &amp; FA"/>
      <sheetName val="Elec"/>
      <sheetName val="Ultra Exit"/>
      <sheetName val="Optional for ACMV"/>
      <sheetName val="Sheet1"/>
    </sheetNames>
    <sheetDataSet>
      <sheetData sheetId="0"/>
      <sheetData sheetId="1"/>
      <sheetData sheetId="2"/>
      <sheetData sheetId="3"/>
      <sheetData sheetId="4"/>
      <sheetData sheetId="5"/>
      <sheetData sheetId="6"/>
      <sheetData sheetId="7">
        <row r="5">
          <cell r="D5">
            <v>18500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6"/>
  <sheetViews>
    <sheetView tabSelected="1" zoomScale="80" zoomScaleNormal="80" workbookViewId="0">
      <selection activeCell="C91" sqref="C91"/>
    </sheetView>
  </sheetViews>
  <sheetFormatPr defaultColWidth="11.5703125" defaultRowHeight="15"/>
  <cols>
    <col min="1" max="1" width="5.28515625" style="4" customWidth="1"/>
    <col min="2" max="2" width="11.28515625" style="59" customWidth="1"/>
    <col min="3" max="3" width="32.42578125" style="60" customWidth="1"/>
    <col min="4" max="4" width="32.7109375" style="44" customWidth="1"/>
    <col min="5" max="5" width="8" style="61" customWidth="1"/>
    <col min="6" max="6" width="12.5703125" style="57" customWidth="1"/>
    <col min="7" max="7" width="15.42578125" style="19" customWidth="1"/>
    <col min="8" max="8" width="15.42578125" style="28" customWidth="1"/>
    <col min="9" max="9" width="15.5703125" style="13" customWidth="1"/>
    <col min="10" max="16384" width="11.5703125" style="4"/>
  </cols>
  <sheetData>
    <row r="1" spans="1:9" ht="16.5" customHeight="1"/>
    <row r="2" spans="1:9" ht="24.75" customHeight="1">
      <c r="A2" s="123" t="s">
        <v>32</v>
      </c>
      <c r="B2" s="123"/>
      <c r="C2" s="123"/>
      <c r="D2" s="123"/>
      <c r="E2" s="123"/>
      <c r="F2" s="123"/>
      <c r="G2" s="123"/>
      <c r="H2" s="123"/>
      <c r="I2" s="123"/>
    </row>
    <row r="3" spans="1:9" ht="16.5" customHeight="1">
      <c r="A3" s="22"/>
      <c r="B3" s="22"/>
      <c r="C3" s="22"/>
      <c r="D3" s="23"/>
      <c r="E3" s="22"/>
      <c r="F3" s="56"/>
      <c r="G3" s="22"/>
      <c r="H3" s="26"/>
      <c r="I3" s="22"/>
    </row>
    <row r="4" spans="1:9" ht="15.75">
      <c r="A4" s="124" t="s">
        <v>154</v>
      </c>
      <c r="B4" s="124"/>
      <c r="C4" s="124"/>
      <c r="D4" s="124"/>
      <c r="E4" s="124"/>
      <c r="F4" s="124"/>
      <c r="G4" s="124"/>
      <c r="H4" s="124"/>
      <c r="I4" s="24"/>
    </row>
    <row r="5" spans="1:9" ht="15.75">
      <c r="A5" s="125" t="s">
        <v>15</v>
      </c>
      <c r="B5" s="125"/>
      <c r="C5" s="125"/>
      <c r="D5" s="125"/>
      <c r="E5" s="125"/>
      <c r="F5" s="125"/>
      <c r="G5" s="125"/>
      <c r="H5" s="125"/>
      <c r="I5" s="25"/>
    </row>
    <row r="6" spans="1:9" ht="15.75">
      <c r="A6" s="65" t="s">
        <v>155</v>
      </c>
      <c r="B6" s="65"/>
      <c r="C6" s="65"/>
      <c r="D6" s="65"/>
      <c r="E6" s="65"/>
      <c r="F6" s="65"/>
      <c r="G6" s="65"/>
      <c r="H6" s="65"/>
      <c r="I6" s="25"/>
    </row>
    <row r="7" spans="1:9">
      <c r="A7" s="62"/>
      <c r="B7" s="12"/>
      <c r="C7" s="5"/>
      <c r="D7" s="6"/>
      <c r="E7" s="15"/>
      <c r="F7" s="48"/>
      <c r="G7" s="16"/>
      <c r="H7" s="27"/>
      <c r="I7" s="14"/>
    </row>
    <row r="8" spans="1:9" ht="23.25" customHeight="1">
      <c r="A8" s="126" t="s">
        <v>0</v>
      </c>
      <c r="B8" s="127" t="s">
        <v>2</v>
      </c>
      <c r="C8" s="128" t="s">
        <v>3</v>
      </c>
      <c r="D8" s="129" t="s">
        <v>4</v>
      </c>
      <c r="E8" s="128" t="s">
        <v>1</v>
      </c>
      <c r="F8" s="130" t="s">
        <v>5</v>
      </c>
      <c r="G8" s="132" t="s">
        <v>6</v>
      </c>
      <c r="H8" s="133" t="s">
        <v>7</v>
      </c>
      <c r="I8" s="135" t="s">
        <v>14</v>
      </c>
    </row>
    <row r="9" spans="1:9">
      <c r="A9" s="126"/>
      <c r="B9" s="127"/>
      <c r="C9" s="128"/>
      <c r="D9" s="129"/>
      <c r="E9" s="128"/>
      <c r="F9" s="131"/>
      <c r="G9" s="132"/>
      <c r="H9" s="134"/>
      <c r="I9" s="135"/>
    </row>
    <row r="10" spans="1:9" ht="22.5" customHeight="1">
      <c r="A10" s="102" t="s">
        <v>150</v>
      </c>
      <c r="B10" s="103" t="s">
        <v>151</v>
      </c>
      <c r="C10" s="104"/>
      <c r="D10" s="105"/>
      <c r="E10" s="104"/>
      <c r="F10" s="106"/>
      <c r="G10" s="107"/>
      <c r="H10" s="108"/>
      <c r="I10" s="109"/>
    </row>
    <row r="11" spans="1:9" ht="22.5" customHeight="1">
      <c r="A11" s="92" t="s">
        <v>157</v>
      </c>
      <c r="B11" s="92" t="s">
        <v>156</v>
      </c>
      <c r="C11" s="37"/>
      <c r="D11" s="54"/>
      <c r="E11" s="37"/>
      <c r="F11" s="89"/>
      <c r="G11" s="90"/>
      <c r="H11" s="91"/>
      <c r="I11" s="38"/>
    </row>
    <row r="12" spans="1:9" ht="56.25" customHeight="1">
      <c r="A12" s="35">
        <v>1</v>
      </c>
      <c r="B12" s="7" t="s">
        <v>12</v>
      </c>
      <c r="C12" s="8" t="s">
        <v>127</v>
      </c>
      <c r="D12" s="1" t="s">
        <v>128</v>
      </c>
      <c r="E12" s="2" t="s">
        <v>129</v>
      </c>
      <c r="F12" s="49">
        <v>1</v>
      </c>
      <c r="G12" s="30"/>
      <c r="H12" s="3">
        <f t="shared" ref="H12:H30" si="0">F12*G12</f>
        <v>0</v>
      </c>
      <c r="I12" s="3"/>
    </row>
    <row r="13" spans="1:9" ht="34.5" customHeight="1">
      <c r="A13" s="51">
        <v>2</v>
      </c>
      <c r="B13" s="7" t="s">
        <v>130</v>
      </c>
      <c r="C13" s="8" t="s">
        <v>131</v>
      </c>
      <c r="D13" s="1" t="s">
        <v>132</v>
      </c>
      <c r="E13" s="2" t="s">
        <v>18</v>
      </c>
      <c r="F13" s="49">
        <f>5*1.5</f>
        <v>7.5</v>
      </c>
      <c r="G13" s="31"/>
      <c r="H13" s="3">
        <f t="shared" si="0"/>
        <v>0</v>
      </c>
      <c r="I13" s="3"/>
    </row>
    <row r="14" spans="1:9" ht="43.5" customHeight="1">
      <c r="A14" s="51">
        <v>3</v>
      </c>
      <c r="B14" s="7" t="s">
        <v>31</v>
      </c>
      <c r="C14" s="1" t="s">
        <v>152</v>
      </c>
      <c r="D14" s="1" t="s">
        <v>56</v>
      </c>
      <c r="E14" s="2" t="s">
        <v>18</v>
      </c>
      <c r="F14" s="49">
        <v>7.5</v>
      </c>
      <c r="G14" s="31"/>
      <c r="H14" s="3">
        <f t="shared" si="0"/>
        <v>0</v>
      </c>
      <c r="I14" s="3"/>
    </row>
    <row r="15" spans="1:9" ht="26.25" customHeight="1">
      <c r="A15" s="34" t="s">
        <v>8</v>
      </c>
      <c r="B15" s="114" t="s">
        <v>34</v>
      </c>
      <c r="C15" s="115"/>
      <c r="D15" s="1"/>
      <c r="E15" s="2"/>
      <c r="F15" s="49"/>
      <c r="G15" s="31"/>
      <c r="H15" s="3"/>
      <c r="I15" s="3"/>
    </row>
    <row r="16" spans="1:9" ht="69.75" customHeight="1">
      <c r="A16" s="9">
        <v>1</v>
      </c>
      <c r="B16" s="93" t="s">
        <v>133</v>
      </c>
      <c r="C16" s="110" t="s">
        <v>134</v>
      </c>
      <c r="D16" s="94" t="s">
        <v>135</v>
      </c>
      <c r="E16" s="95" t="s">
        <v>20</v>
      </c>
      <c r="F16" s="49">
        <v>8</v>
      </c>
      <c r="G16" s="96"/>
      <c r="H16" s="3">
        <f t="shared" si="0"/>
        <v>0</v>
      </c>
      <c r="I16" s="3"/>
    </row>
    <row r="17" spans="1:9" ht="75" customHeight="1">
      <c r="A17" s="9">
        <v>2</v>
      </c>
      <c r="B17" s="93" t="s">
        <v>136</v>
      </c>
      <c r="C17" s="110" t="s">
        <v>137</v>
      </c>
      <c r="D17" s="94" t="s">
        <v>138</v>
      </c>
      <c r="E17" s="95" t="s">
        <v>20</v>
      </c>
      <c r="F17" s="49">
        <v>1</v>
      </c>
      <c r="G17" s="96"/>
      <c r="H17" s="3">
        <f t="shared" si="0"/>
        <v>0</v>
      </c>
      <c r="I17" s="3"/>
    </row>
    <row r="18" spans="1:9" ht="108.75" customHeight="1">
      <c r="A18" s="9">
        <v>3</v>
      </c>
      <c r="B18" s="93" t="s">
        <v>139</v>
      </c>
      <c r="C18" s="110" t="s">
        <v>140</v>
      </c>
      <c r="D18" s="97" t="s">
        <v>141</v>
      </c>
      <c r="E18" s="95" t="s">
        <v>20</v>
      </c>
      <c r="F18" s="49">
        <v>8</v>
      </c>
      <c r="G18" s="96"/>
      <c r="H18" s="3">
        <f t="shared" si="0"/>
        <v>0</v>
      </c>
      <c r="I18" s="3"/>
    </row>
    <row r="19" spans="1:9" ht="89.25" customHeight="1">
      <c r="A19" s="9">
        <v>4</v>
      </c>
      <c r="B19" s="93" t="s">
        <v>51</v>
      </c>
      <c r="C19" s="110" t="s">
        <v>142</v>
      </c>
      <c r="D19" s="97" t="s">
        <v>74</v>
      </c>
      <c r="E19" s="95" t="s">
        <v>20</v>
      </c>
      <c r="F19" s="49">
        <v>1</v>
      </c>
      <c r="G19" s="96"/>
      <c r="H19" s="3">
        <f t="shared" si="0"/>
        <v>0</v>
      </c>
      <c r="I19" s="3"/>
    </row>
    <row r="20" spans="1:9" ht="78" customHeight="1">
      <c r="A20" s="9">
        <v>5</v>
      </c>
      <c r="B20" s="98" t="s">
        <v>143</v>
      </c>
      <c r="C20" s="111" t="s">
        <v>144</v>
      </c>
      <c r="D20" s="99" t="s">
        <v>145</v>
      </c>
      <c r="E20" s="100" t="s">
        <v>20</v>
      </c>
      <c r="F20" s="112">
        <v>9</v>
      </c>
      <c r="G20" s="101"/>
      <c r="H20" s="3">
        <f t="shared" si="0"/>
        <v>0</v>
      </c>
      <c r="I20" s="3"/>
    </row>
    <row r="21" spans="1:9" ht="28.5" customHeight="1">
      <c r="A21" s="34" t="s">
        <v>33</v>
      </c>
      <c r="B21" s="114" t="s">
        <v>50</v>
      </c>
      <c r="C21" s="116"/>
      <c r="D21" s="99"/>
      <c r="E21" s="100"/>
      <c r="F21" s="112"/>
      <c r="G21" s="101"/>
      <c r="H21" s="3"/>
      <c r="I21" s="3"/>
    </row>
    <row r="22" spans="1:9" ht="37.5" customHeight="1">
      <c r="A22" s="35">
        <v>1</v>
      </c>
      <c r="B22" s="7" t="s">
        <v>23</v>
      </c>
      <c r="C22" s="1" t="s">
        <v>93</v>
      </c>
      <c r="D22" s="1" t="s">
        <v>75</v>
      </c>
      <c r="E22" s="2" t="s">
        <v>22</v>
      </c>
      <c r="F22" s="49">
        <v>50</v>
      </c>
      <c r="G22" s="31"/>
      <c r="H22" s="3">
        <f t="shared" si="0"/>
        <v>0</v>
      </c>
      <c r="I22" s="3"/>
    </row>
    <row r="23" spans="1:9" ht="30">
      <c r="A23" s="35">
        <v>2</v>
      </c>
      <c r="B23" s="7" t="s">
        <v>21</v>
      </c>
      <c r="C23" s="1" t="s">
        <v>119</v>
      </c>
      <c r="D23" s="1" t="s">
        <v>75</v>
      </c>
      <c r="E23" s="2" t="s">
        <v>22</v>
      </c>
      <c r="F23" s="49">
        <v>50</v>
      </c>
      <c r="G23" s="31"/>
      <c r="H23" s="3">
        <f t="shared" si="0"/>
        <v>0</v>
      </c>
      <c r="I23" s="3"/>
    </row>
    <row r="24" spans="1:9" ht="33.75" customHeight="1">
      <c r="A24" s="35">
        <v>3</v>
      </c>
      <c r="B24" s="7" t="s">
        <v>76</v>
      </c>
      <c r="C24" s="1" t="s">
        <v>92</v>
      </c>
      <c r="D24" s="1" t="s">
        <v>75</v>
      </c>
      <c r="E24" s="2" t="s">
        <v>22</v>
      </c>
      <c r="F24" s="49">
        <v>20</v>
      </c>
      <c r="G24" s="31"/>
      <c r="H24" s="3">
        <f t="shared" si="0"/>
        <v>0</v>
      </c>
      <c r="I24" s="3"/>
    </row>
    <row r="25" spans="1:9" ht="20.100000000000001" customHeight="1">
      <c r="A25" s="35">
        <v>4</v>
      </c>
      <c r="B25" s="7" t="s">
        <v>77</v>
      </c>
      <c r="C25" s="1" t="s">
        <v>44</v>
      </c>
      <c r="D25" s="1" t="s">
        <v>26</v>
      </c>
      <c r="E25" s="2" t="s">
        <v>22</v>
      </c>
      <c r="F25" s="49">
        <v>50</v>
      </c>
      <c r="G25" s="31"/>
      <c r="H25" s="3">
        <f t="shared" si="0"/>
        <v>0</v>
      </c>
      <c r="I25" s="3"/>
    </row>
    <row r="26" spans="1:9" ht="20.100000000000001" customHeight="1">
      <c r="A26" s="35">
        <v>5</v>
      </c>
      <c r="B26" s="7" t="s">
        <v>24</v>
      </c>
      <c r="C26" s="1" t="s">
        <v>25</v>
      </c>
      <c r="D26" s="1" t="s">
        <v>26</v>
      </c>
      <c r="E26" s="2" t="s">
        <v>22</v>
      </c>
      <c r="F26" s="49">
        <v>50</v>
      </c>
      <c r="G26" s="31"/>
      <c r="H26" s="3">
        <f t="shared" si="0"/>
        <v>0</v>
      </c>
      <c r="I26" s="3"/>
    </row>
    <row r="27" spans="1:9" ht="20.100000000000001" customHeight="1">
      <c r="A27" s="35">
        <v>6</v>
      </c>
      <c r="B27" s="7" t="s">
        <v>27</v>
      </c>
      <c r="C27" s="1" t="s">
        <v>94</v>
      </c>
      <c r="D27" s="1" t="s">
        <v>26</v>
      </c>
      <c r="E27" s="2" t="s">
        <v>20</v>
      </c>
      <c r="F27" s="49">
        <v>9</v>
      </c>
      <c r="G27" s="31"/>
      <c r="H27" s="3">
        <f t="shared" si="0"/>
        <v>0</v>
      </c>
      <c r="I27" s="3"/>
    </row>
    <row r="28" spans="1:9" ht="20.100000000000001" customHeight="1">
      <c r="A28" s="35">
        <v>7</v>
      </c>
      <c r="B28" s="7" t="s">
        <v>28</v>
      </c>
      <c r="C28" s="1" t="s">
        <v>78</v>
      </c>
      <c r="D28" s="1" t="s">
        <v>26</v>
      </c>
      <c r="E28" s="2" t="s">
        <v>30</v>
      </c>
      <c r="F28" s="49">
        <v>9</v>
      </c>
      <c r="G28" s="31"/>
      <c r="H28" s="3">
        <f t="shared" si="0"/>
        <v>0</v>
      </c>
      <c r="I28" s="3"/>
    </row>
    <row r="29" spans="1:9" ht="20.100000000000001" customHeight="1">
      <c r="A29" s="35">
        <v>8</v>
      </c>
      <c r="B29" s="7" t="s">
        <v>80</v>
      </c>
      <c r="C29" s="1" t="s">
        <v>81</v>
      </c>
      <c r="D29" s="1" t="s">
        <v>79</v>
      </c>
      <c r="E29" s="2" t="s">
        <v>30</v>
      </c>
      <c r="F29" s="49">
        <v>1</v>
      </c>
      <c r="G29" s="31"/>
      <c r="H29" s="3">
        <f t="shared" si="0"/>
        <v>0</v>
      </c>
      <c r="I29" s="3"/>
    </row>
    <row r="30" spans="1:9" ht="37.5" customHeight="1">
      <c r="A30" s="35">
        <v>9</v>
      </c>
      <c r="B30" s="7" t="s">
        <v>147</v>
      </c>
      <c r="C30" s="1" t="s">
        <v>148</v>
      </c>
      <c r="D30" s="1" t="s">
        <v>149</v>
      </c>
      <c r="E30" s="2" t="s">
        <v>30</v>
      </c>
      <c r="F30" s="49">
        <v>4</v>
      </c>
      <c r="G30" s="31"/>
      <c r="H30" s="3">
        <f t="shared" si="0"/>
        <v>0</v>
      </c>
      <c r="I30" s="3"/>
    </row>
    <row r="31" spans="1:9" ht="49.5" customHeight="1">
      <c r="A31" s="35">
        <v>10</v>
      </c>
      <c r="B31" s="7" t="s">
        <v>29</v>
      </c>
      <c r="C31" s="1" t="s">
        <v>95</v>
      </c>
      <c r="D31" s="1" t="s">
        <v>146</v>
      </c>
      <c r="E31" s="2" t="s">
        <v>19</v>
      </c>
      <c r="F31" s="49">
        <v>1</v>
      </c>
      <c r="G31" s="31"/>
      <c r="H31" s="3">
        <f>F31*G31</f>
        <v>0</v>
      </c>
      <c r="I31" s="3"/>
    </row>
    <row r="32" spans="1:9" ht="22.5" customHeight="1">
      <c r="A32" s="117" t="s">
        <v>159</v>
      </c>
      <c r="B32" s="103" t="s">
        <v>158</v>
      </c>
      <c r="C32" s="104"/>
      <c r="D32" s="105"/>
      <c r="E32" s="104"/>
      <c r="F32" s="106"/>
      <c r="G32" s="107"/>
      <c r="H32" s="108"/>
      <c r="I32" s="109"/>
    </row>
    <row r="33" spans="1:9" ht="22.5" customHeight="1">
      <c r="A33" s="118" t="s">
        <v>157</v>
      </c>
      <c r="B33" s="92" t="s">
        <v>160</v>
      </c>
      <c r="C33" s="37"/>
      <c r="D33" s="54"/>
      <c r="E33" s="37"/>
      <c r="F33" s="89"/>
      <c r="G33" s="90"/>
      <c r="H33" s="91"/>
      <c r="I33" s="38"/>
    </row>
    <row r="34" spans="1:9" ht="34.5" customHeight="1">
      <c r="A34" s="51">
        <v>1</v>
      </c>
      <c r="B34" s="7" t="s">
        <v>67</v>
      </c>
      <c r="C34" s="8" t="s">
        <v>68</v>
      </c>
      <c r="D34" s="1" t="s">
        <v>66</v>
      </c>
      <c r="E34" s="2" t="s">
        <v>18</v>
      </c>
      <c r="F34" s="49">
        <v>8</v>
      </c>
      <c r="G34" s="31"/>
      <c r="H34" s="3">
        <f>F34*G34</f>
        <v>0</v>
      </c>
      <c r="I34" s="3"/>
    </row>
    <row r="35" spans="1:9" ht="30.75" customHeight="1">
      <c r="A35" s="51">
        <v>2</v>
      </c>
      <c r="B35" s="7" t="s">
        <v>69</v>
      </c>
      <c r="C35" s="8" t="s">
        <v>113</v>
      </c>
      <c r="D35" s="1" t="s">
        <v>70</v>
      </c>
      <c r="E35" s="2" t="s">
        <v>18</v>
      </c>
      <c r="F35" s="49">
        <f>F34*2</f>
        <v>16</v>
      </c>
      <c r="G35" s="31"/>
      <c r="H35" s="3">
        <f>F35*G35</f>
        <v>0</v>
      </c>
      <c r="I35" s="3"/>
    </row>
    <row r="36" spans="1:9" ht="33" customHeight="1">
      <c r="A36" s="51">
        <v>3</v>
      </c>
      <c r="B36" s="7" t="s">
        <v>16</v>
      </c>
      <c r="C36" s="8" t="s">
        <v>17</v>
      </c>
      <c r="D36" s="1" t="s">
        <v>114</v>
      </c>
      <c r="E36" s="2" t="s">
        <v>18</v>
      </c>
      <c r="F36" s="49">
        <v>100</v>
      </c>
      <c r="G36" s="31"/>
      <c r="H36" s="3">
        <f>F36*G36</f>
        <v>0</v>
      </c>
      <c r="I36" s="3"/>
    </row>
    <row r="37" spans="1:9" ht="30">
      <c r="A37" s="51">
        <v>5</v>
      </c>
      <c r="B37" s="7" t="s">
        <v>57</v>
      </c>
      <c r="C37" s="8" t="s">
        <v>58</v>
      </c>
      <c r="D37" s="1"/>
      <c r="E37" s="2" t="s">
        <v>18</v>
      </c>
      <c r="F37" s="49">
        <v>4</v>
      </c>
      <c r="G37" s="31"/>
      <c r="H37" s="3">
        <f t="shared" ref="H37:H47" si="1">F37*G37</f>
        <v>0</v>
      </c>
      <c r="I37" s="3"/>
    </row>
    <row r="38" spans="1:9" ht="30">
      <c r="A38" s="51">
        <v>6</v>
      </c>
      <c r="B38" s="7" t="s">
        <v>59</v>
      </c>
      <c r="C38" s="8" t="s">
        <v>60</v>
      </c>
      <c r="D38" s="1"/>
      <c r="E38" s="2" t="s">
        <v>22</v>
      </c>
      <c r="F38" s="49">
        <f>(2.2+0.9)*2*2</f>
        <v>12.4</v>
      </c>
      <c r="G38" s="31"/>
      <c r="H38" s="3">
        <f t="shared" si="1"/>
        <v>0</v>
      </c>
      <c r="I38" s="3"/>
    </row>
    <row r="39" spans="1:9" ht="40.5" customHeight="1">
      <c r="A39" s="51">
        <v>7</v>
      </c>
      <c r="B39" s="7" t="s">
        <v>61</v>
      </c>
      <c r="C39" s="8" t="s">
        <v>62</v>
      </c>
      <c r="D39" s="1"/>
      <c r="E39" s="2" t="s">
        <v>22</v>
      </c>
      <c r="F39" s="49">
        <f>F38*2</f>
        <v>24.8</v>
      </c>
      <c r="G39" s="31"/>
      <c r="H39" s="3">
        <f t="shared" si="1"/>
        <v>0</v>
      </c>
      <c r="I39" s="3"/>
    </row>
    <row r="40" spans="1:9" ht="20.100000000000001" customHeight="1">
      <c r="A40" s="51">
        <v>8</v>
      </c>
      <c r="B40" s="7" t="s">
        <v>63</v>
      </c>
      <c r="C40" s="8" t="s">
        <v>64</v>
      </c>
      <c r="D40" s="1" t="s">
        <v>65</v>
      </c>
      <c r="E40" s="2" t="s">
        <v>30</v>
      </c>
      <c r="F40" s="49">
        <v>2</v>
      </c>
      <c r="G40" s="31"/>
      <c r="H40" s="3">
        <f t="shared" si="1"/>
        <v>0</v>
      </c>
      <c r="I40" s="3"/>
    </row>
    <row r="41" spans="1:9" ht="30">
      <c r="A41" s="51">
        <v>9</v>
      </c>
      <c r="B41" s="7" t="s">
        <v>12</v>
      </c>
      <c r="C41" s="8" t="s">
        <v>123</v>
      </c>
      <c r="D41" s="1" t="s">
        <v>55</v>
      </c>
      <c r="E41" s="2" t="s">
        <v>30</v>
      </c>
      <c r="F41" s="49">
        <v>1</v>
      </c>
      <c r="G41" s="31"/>
      <c r="H41" s="3">
        <f t="shared" ref="H41:H42" si="2">F41*G41</f>
        <v>0</v>
      </c>
      <c r="I41" s="3"/>
    </row>
    <row r="42" spans="1:9" ht="21" customHeight="1">
      <c r="A42" s="51">
        <v>10</v>
      </c>
      <c r="B42" s="7" t="s">
        <v>12</v>
      </c>
      <c r="C42" s="8" t="s">
        <v>117</v>
      </c>
      <c r="D42" s="1" t="s">
        <v>55</v>
      </c>
      <c r="E42" s="50" t="s">
        <v>30</v>
      </c>
      <c r="F42" s="49">
        <v>3</v>
      </c>
      <c r="G42" s="29"/>
      <c r="H42" s="3">
        <f t="shared" si="2"/>
        <v>0</v>
      </c>
      <c r="I42" s="3"/>
    </row>
    <row r="43" spans="1:9" ht="35.25" customHeight="1">
      <c r="A43" s="51">
        <v>11</v>
      </c>
      <c r="B43" s="7" t="s">
        <v>53</v>
      </c>
      <c r="C43" s="8" t="s">
        <v>116</v>
      </c>
      <c r="D43" s="1"/>
      <c r="E43" s="2" t="s">
        <v>54</v>
      </c>
      <c r="F43" s="49">
        <v>1</v>
      </c>
      <c r="G43" s="31"/>
      <c r="H43" s="3">
        <f>F43*G43</f>
        <v>0</v>
      </c>
      <c r="I43" s="3"/>
    </row>
    <row r="44" spans="1:9" ht="198.75" customHeight="1">
      <c r="A44" s="51">
        <v>12</v>
      </c>
      <c r="B44" s="7" t="s">
        <v>52</v>
      </c>
      <c r="C44" s="8" t="s">
        <v>126</v>
      </c>
      <c r="D44" s="1" t="s">
        <v>118</v>
      </c>
      <c r="E44" s="2" t="s">
        <v>19</v>
      </c>
      <c r="F44" s="68">
        <v>1</v>
      </c>
      <c r="G44" s="31"/>
      <c r="H44" s="3">
        <f>F44*G44</f>
        <v>0</v>
      </c>
      <c r="I44" s="3"/>
    </row>
    <row r="45" spans="1:9" ht="67.5" customHeight="1">
      <c r="A45" s="51">
        <v>13</v>
      </c>
      <c r="B45" s="7" t="s">
        <v>48</v>
      </c>
      <c r="C45" s="1" t="s">
        <v>49</v>
      </c>
      <c r="D45" s="1" t="s">
        <v>91</v>
      </c>
      <c r="E45" s="2" t="s">
        <v>18</v>
      </c>
      <c r="F45" s="49">
        <v>160</v>
      </c>
      <c r="G45" s="31"/>
      <c r="H45" s="3">
        <f>F45*G45</f>
        <v>0</v>
      </c>
      <c r="I45" s="3"/>
    </row>
    <row r="46" spans="1:9" ht="30.75" customHeight="1">
      <c r="A46" s="34" t="s">
        <v>8</v>
      </c>
      <c r="B46" s="114" t="s">
        <v>34</v>
      </c>
      <c r="C46" s="115"/>
      <c r="D46" s="1"/>
      <c r="E46" s="10"/>
      <c r="F46" s="49"/>
      <c r="G46" s="30"/>
      <c r="H46" s="3"/>
      <c r="I46" s="3"/>
    </row>
    <row r="47" spans="1:9" ht="96" customHeight="1">
      <c r="A47" s="9">
        <v>1</v>
      </c>
      <c r="B47" s="69" t="s">
        <v>51</v>
      </c>
      <c r="C47" s="58" t="s">
        <v>120</v>
      </c>
      <c r="D47" s="70" t="s">
        <v>74</v>
      </c>
      <c r="E47" s="71" t="s">
        <v>20</v>
      </c>
      <c r="F47" s="49">
        <v>1</v>
      </c>
      <c r="G47" s="72"/>
      <c r="H47" s="3">
        <f t="shared" si="1"/>
        <v>0</v>
      </c>
      <c r="I47" s="3"/>
    </row>
    <row r="48" spans="1:9" ht="33.75" customHeight="1">
      <c r="A48" s="9">
        <v>2</v>
      </c>
      <c r="B48" s="7" t="s">
        <v>72</v>
      </c>
      <c r="C48" s="52" t="s">
        <v>73</v>
      </c>
      <c r="D48" s="1" t="s">
        <v>71</v>
      </c>
      <c r="E48" s="10" t="s">
        <v>18</v>
      </c>
      <c r="F48" s="49">
        <v>35</v>
      </c>
      <c r="G48" s="29"/>
      <c r="H48" s="3">
        <f t="shared" ref="H48:H58" si="3">F48*G48</f>
        <v>0</v>
      </c>
      <c r="I48" s="3"/>
    </row>
    <row r="49" spans="1:9" ht="19.5" customHeight="1">
      <c r="A49" s="34" t="s">
        <v>33</v>
      </c>
      <c r="B49" s="121" t="s">
        <v>50</v>
      </c>
      <c r="C49" s="122"/>
      <c r="D49" s="1"/>
      <c r="E49" s="2"/>
      <c r="F49" s="49"/>
      <c r="G49" s="17"/>
      <c r="H49" s="3"/>
      <c r="I49" s="3"/>
    </row>
    <row r="50" spans="1:9" ht="30">
      <c r="A50" s="35">
        <v>1</v>
      </c>
      <c r="B50" s="7" t="s">
        <v>82</v>
      </c>
      <c r="C50" s="1" t="s">
        <v>161</v>
      </c>
      <c r="D50" s="1" t="s">
        <v>115</v>
      </c>
      <c r="E50" s="2" t="s">
        <v>30</v>
      </c>
      <c r="F50" s="49">
        <v>4</v>
      </c>
      <c r="G50" s="31"/>
      <c r="H50" s="3">
        <f>F50*G50</f>
        <v>0</v>
      </c>
      <c r="I50" s="3"/>
    </row>
    <row r="51" spans="1:9" ht="20.100000000000001" customHeight="1">
      <c r="A51" s="35">
        <v>2</v>
      </c>
      <c r="B51" s="7" t="s">
        <v>12</v>
      </c>
      <c r="C51" s="53" t="s">
        <v>97</v>
      </c>
      <c r="D51" s="1" t="s">
        <v>96</v>
      </c>
      <c r="E51" s="2" t="s">
        <v>20</v>
      </c>
      <c r="F51" s="49">
        <v>20</v>
      </c>
      <c r="G51" s="31"/>
      <c r="H51" s="3">
        <f>F51*G51</f>
        <v>0</v>
      </c>
      <c r="I51" s="3"/>
    </row>
    <row r="52" spans="1:9" ht="48" customHeight="1">
      <c r="A52" s="35">
        <v>3</v>
      </c>
      <c r="B52" s="7" t="s">
        <v>23</v>
      </c>
      <c r="C52" s="1" t="s">
        <v>93</v>
      </c>
      <c r="D52" s="1" t="s">
        <v>75</v>
      </c>
      <c r="E52" s="2" t="s">
        <v>22</v>
      </c>
      <c r="F52" s="49">
        <v>20</v>
      </c>
      <c r="G52" s="31"/>
      <c r="H52" s="3">
        <f t="shared" si="3"/>
        <v>0</v>
      </c>
      <c r="I52" s="3"/>
    </row>
    <row r="53" spans="1:9" ht="36" customHeight="1">
      <c r="A53" s="35">
        <v>4</v>
      </c>
      <c r="B53" s="7" t="s">
        <v>21</v>
      </c>
      <c r="C53" s="1" t="s">
        <v>119</v>
      </c>
      <c r="D53" s="1" t="s">
        <v>75</v>
      </c>
      <c r="E53" s="2" t="s">
        <v>22</v>
      </c>
      <c r="F53" s="49">
        <v>20</v>
      </c>
      <c r="G53" s="31"/>
      <c r="H53" s="3">
        <f t="shared" si="3"/>
        <v>0</v>
      </c>
      <c r="I53" s="3"/>
    </row>
    <row r="54" spans="1:9" ht="30">
      <c r="A54" s="35">
        <v>5</v>
      </c>
      <c r="B54" s="7" t="s">
        <v>76</v>
      </c>
      <c r="C54" s="1" t="s">
        <v>92</v>
      </c>
      <c r="D54" s="1" t="s">
        <v>75</v>
      </c>
      <c r="E54" s="2" t="s">
        <v>22</v>
      </c>
      <c r="F54" s="49">
        <v>20</v>
      </c>
      <c r="G54" s="31"/>
      <c r="H54" s="3">
        <f t="shared" si="3"/>
        <v>0</v>
      </c>
      <c r="I54" s="3"/>
    </row>
    <row r="55" spans="1:9" ht="20.100000000000001" customHeight="1">
      <c r="A55" s="35">
        <v>6</v>
      </c>
      <c r="B55" s="7" t="s">
        <v>77</v>
      </c>
      <c r="C55" s="1" t="s">
        <v>44</v>
      </c>
      <c r="D55" s="1" t="s">
        <v>26</v>
      </c>
      <c r="E55" s="2" t="s">
        <v>22</v>
      </c>
      <c r="F55" s="49">
        <v>20</v>
      </c>
      <c r="G55" s="31"/>
      <c r="H55" s="3">
        <f t="shared" si="3"/>
        <v>0</v>
      </c>
      <c r="I55" s="3"/>
    </row>
    <row r="56" spans="1:9" ht="20.100000000000001" customHeight="1">
      <c r="A56" s="35">
        <v>7</v>
      </c>
      <c r="B56" s="7" t="s">
        <v>24</v>
      </c>
      <c r="C56" s="1" t="s">
        <v>25</v>
      </c>
      <c r="D56" s="1" t="s">
        <v>26</v>
      </c>
      <c r="E56" s="2" t="s">
        <v>22</v>
      </c>
      <c r="F56" s="49">
        <v>20</v>
      </c>
      <c r="G56" s="31"/>
      <c r="H56" s="3">
        <f t="shared" si="3"/>
        <v>0</v>
      </c>
      <c r="I56" s="3"/>
    </row>
    <row r="57" spans="1:9" ht="20.100000000000001" customHeight="1">
      <c r="A57" s="35">
        <v>8</v>
      </c>
      <c r="B57" s="7" t="s">
        <v>27</v>
      </c>
      <c r="C57" s="1" t="s">
        <v>94</v>
      </c>
      <c r="D57" s="1" t="s">
        <v>26</v>
      </c>
      <c r="E57" s="2" t="s">
        <v>20</v>
      </c>
      <c r="F57" s="49">
        <v>1</v>
      </c>
      <c r="G57" s="31"/>
      <c r="H57" s="3">
        <f t="shared" si="3"/>
        <v>0</v>
      </c>
      <c r="I57" s="3"/>
    </row>
    <row r="58" spans="1:9" ht="20.100000000000001" customHeight="1">
      <c r="A58" s="35">
        <v>9</v>
      </c>
      <c r="B58" s="7" t="s">
        <v>28</v>
      </c>
      <c r="C58" s="1" t="s">
        <v>78</v>
      </c>
      <c r="D58" s="1" t="s">
        <v>26</v>
      </c>
      <c r="E58" s="2" t="s">
        <v>30</v>
      </c>
      <c r="F58" s="49">
        <v>1</v>
      </c>
      <c r="G58" s="31"/>
      <c r="H58" s="3">
        <f t="shared" si="3"/>
        <v>0</v>
      </c>
      <c r="I58" s="3"/>
    </row>
    <row r="59" spans="1:9" ht="20.100000000000001" customHeight="1">
      <c r="A59" s="35">
        <v>10</v>
      </c>
      <c r="B59" s="7" t="s">
        <v>80</v>
      </c>
      <c r="C59" s="1" t="s">
        <v>81</v>
      </c>
      <c r="D59" s="1" t="s">
        <v>79</v>
      </c>
      <c r="E59" s="2" t="s">
        <v>30</v>
      </c>
      <c r="F59" s="49">
        <v>1</v>
      </c>
      <c r="G59" s="31"/>
      <c r="H59" s="3">
        <f t="shared" ref="H59:H69" si="4">F59*G59</f>
        <v>0</v>
      </c>
      <c r="I59" s="3"/>
    </row>
    <row r="60" spans="1:9" ht="63.75" customHeight="1">
      <c r="A60" s="35">
        <v>11</v>
      </c>
      <c r="B60" s="7" t="s">
        <v>29</v>
      </c>
      <c r="C60" s="1" t="s">
        <v>95</v>
      </c>
      <c r="D60" s="1" t="s">
        <v>124</v>
      </c>
      <c r="E60" s="2" t="s">
        <v>19</v>
      </c>
      <c r="F60" s="49">
        <v>1</v>
      </c>
      <c r="G60" s="31"/>
      <c r="H60" s="3">
        <f t="shared" si="4"/>
        <v>0</v>
      </c>
      <c r="I60" s="3"/>
    </row>
    <row r="61" spans="1:9" ht="30" customHeight="1">
      <c r="A61" s="33" t="s">
        <v>90</v>
      </c>
      <c r="B61" s="67" t="s">
        <v>153</v>
      </c>
      <c r="C61" s="66"/>
      <c r="D61" s="1"/>
      <c r="E61" s="2"/>
      <c r="F61" s="49"/>
      <c r="G61" s="18"/>
      <c r="H61" s="3"/>
      <c r="I61" s="3"/>
    </row>
    <row r="62" spans="1:9" ht="30">
      <c r="A62" s="35">
        <v>1</v>
      </c>
      <c r="B62" s="7" t="s">
        <v>83</v>
      </c>
      <c r="C62" s="1" t="s">
        <v>84</v>
      </c>
      <c r="D62" s="1" t="s">
        <v>85</v>
      </c>
      <c r="E62" s="2" t="s">
        <v>30</v>
      </c>
      <c r="F62" s="49">
        <v>1</v>
      </c>
      <c r="G62" s="31"/>
      <c r="H62" s="3">
        <f t="shared" si="4"/>
        <v>0</v>
      </c>
      <c r="I62" s="3"/>
    </row>
    <row r="63" spans="1:9" ht="33.75" customHeight="1">
      <c r="A63" s="35">
        <v>2</v>
      </c>
      <c r="B63" s="7" t="s">
        <v>86</v>
      </c>
      <c r="C63" s="1" t="s">
        <v>87</v>
      </c>
      <c r="D63" s="1" t="s">
        <v>85</v>
      </c>
      <c r="E63" s="2" t="s">
        <v>30</v>
      </c>
      <c r="F63" s="49">
        <v>1</v>
      </c>
      <c r="G63" s="31"/>
      <c r="H63" s="3">
        <f t="shared" si="4"/>
        <v>0</v>
      </c>
      <c r="I63" s="3"/>
    </row>
    <row r="64" spans="1:9" ht="20.100000000000001" customHeight="1">
      <c r="A64" s="35">
        <v>1</v>
      </c>
      <c r="B64" s="7" t="s">
        <v>35</v>
      </c>
      <c r="C64" s="1" t="s">
        <v>36</v>
      </c>
      <c r="D64" s="1" t="s">
        <v>37</v>
      </c>
      <c r="E64" s="2" t="s">
        <v>22</v>
      </c>
      <c r="F64" s="49">
        <v>30</v>
      </c>
      <c r="G64" s="31"/>
      <c r="H64" s="3">
        <f t="shared" si="4"/>
        <v>0</v>
      </c>
      <c r="I64" s="3"/>
    </row>
    <row r="65" spans="1:9" ht="20.100000000000001" customHeight="1">
      <c r="A65" s="35">
        <v>2</v>
      </c>
      <c r="B65" s="7" t="s">
        <v>88</v>
      </c>
      <c r="C65" s="1" t="s">
        <v>89</v>
      </c>
      <c r="D65" s="1" t="s">
        <v>37</v>
      </c>
      <c r="E65" s="2" t="s">
        <v>54</v>
      </c>
      <c r="F65" s="49">
        <v>2</v>
      </c>
      <c r="G65" s="31"/>
      <c r="H65" s="3">
        <f t="shared" si="4"/>
        <v>0</v>
      </c>
      <c r="I65" s="3"/>
    </row>
    <row r="66" spans="1:9" ht="20.100000000000001" customHeight="1">
      <c r="A66" s="35">
        <v>3</v>
      </c>
      <c r="B66" s="7" t="s">
        <v>38</v>
      </c>
      <c r="C66" s="1" t="s">
        <v>39</v>
      </c>
      <c r="D66" s="1"/>
      <c r="E66" s="2" t="s">
        <v>22</v>
      </c>
      <c r="F66" s="49">
        <v>20</v>
      </c>
      <c r="G66" s="31"/>
      <c r="H66" s="3">
        <f t="shared" si="4"/>
        <v>0</v>
      </c>
      <c r="I66" s="3"/>
    </row>
    <row r="67" spans="1:9" ht="20.100000000000001" customHeight="1">
      <c r="A67" s="35">
        <v>4</v>
      </c>
      <c r="B67" s="7" t="s">
        <v>40</v>
      </c>
      <c r="C67" s="1" t="s">
        <v>41</v>
      </c>
      <c r="D67" s="1" t="s">
        <v>42</v>
      </c>
      <c r="E67" s="2" t="s">
        <v>22</v>
      </c>
      <c r="F67" s="49">
        <v>30</v>
      </c>
      <c r="G67" s="31"/>
      <c r="H67" s="3">
        <f t="shared" si="4"/>
        <v>0</v>
      </c>
      <c r="I67" s="3"/>
    </row>
    <row r="68" spans="1:9" ht="20.100000000000001" customHeight="1">
      <c r="A68" s="35">
        <v>5</v>
      </c>
      <c r="B68" s="7" t="s">
        <v>43</v>
      </c>
      <c r="C68" s="1" t="s">
        <v>44</v>
      </c>
      <c r="D68" s="1" t="s">
        <v>45</v>
      </c>
      <c r="E68" s="2" t="s">
        <v>22</v>
      </c>
      <c r="F68" s="49">
        <v>30</v>
      </c>
      <c r="G68" s="31"/>
      <c r="H68" s="3">
        <f t="shared" si="4"/>
        <v>0</v>
      </c>
      <c r="I68" s="3"/>
    </row>
    <row r="69" spans="1:9" ht="73.5" customHeight="1">
      <c r="A69" s="35">
        <v>6</v>
      </c>
      <c r="B69" s="7" t="s">
        <v>46</v>
      </c>
      <c r="C69" s="1" t="s">
        <v>47</v>
      </c>
      <c r="D69" s="21" t="s">
        <v>112</v>
      </c>
      <c r="E69" s="2" t="s">
        <v>30</v>
      </c>
      <c r="F69" s="49">
        <v>3</v>
      </c>
      <c r="G69" s="31"/>
      <c r="H69" s="3">
        <f t="shared" si="4"/>
        <v>0</v>
      </c>
      <c r="I69" s="3"/>
    </row>
    <row r="70" spans="1:9" ht="20.100000000000001" customHeight="1">
      <c r="A70" s="69" t="s">
        <v>125</v>
      </c>
      <c r="B70" s="119" t="s">
        <v>100</v>
      </c>
      <c r="C70" s="120"/>
      <c r="D70" s="1"/>
      <c r="E70" s="2"/>
      <c r="F70" s="36"/>
      <c r="G70" s="113"/>
      <c r="H70" s="3"/>
      <c r="I70" s="3"/>
    </row>
    <row r="71" spans="1:9" ht="20.100000000000001" customHeight="1">
      <c r="A71" s="11">
        <v>1</v>
      </c>
      <c r="B71" s="55" t="s">
        <v>12</v>
      </c>
      <c r="C71" s="1" t="s">
        <v>101</v>
      </c>
      <c r="D71" s="1"/>
      <c r="E71" s="2" t="s">
        <v>102</v>
      </c>
      <c r="F71" s="36">
        <v>2</v>
      </c>
      <c r="G71" s="17"/>
      <c r="H71" s="3">
        <f t="shared" ref="H71:H75" si="5">F71*G71</f>
        <v>0</v>
      </c>
      <c r="I71" s="3"/>
    </row>
    <row r="72" spans="1:9" ht="20.100000000000001" customHeight="1">
      <c r="A72" s="11">
        <v>2</v>
      </c>
      <c r="B72" s="55" t="s">
        <v>12</v>
      </c>
      <c r="C72" s="1" t="s">
        <v>103</v>
      </c>
      <c r="D72" s="1"/>
      <c r="E72" s="2" t="s">
        <v>102</v>
      </c>
      <c r="F72" s="36">
        <v>2</v>
      </c>
      <c r="G72" s="17"/>
      <c r="H72" s="3">
        <f t="shared" si="5"/>
        <v>0</v>
      </c>
      <c r="I72" s="3"/>
    </row>
    <row r="73" spans="1:9" ht="33.75" customHeight="1">
      <c r="A73" s="11">
        <v>3</v>
      </c>
      <c r="B73" s="55" t="s">
        <v>12</v>
      </c>
      <c r="C73" s="73" t="s">
        <v>104</v>
      </c>
      <c r="D73" s="73" t="s">
        <v>121</v>
      </c>
      <c r="E73" s="61" t="s">
        <v>20</v>
      </c>
      <c r="F73" s="64">
        <v>4</v>
      </c>
      <c r="G73" s="74"/>
      <c r="H73" s="3">
        <f t="shared" si="5"/>
        <v>0</v>
      </c>
      <c r="I73" s="3"/>
    </row>
    <row r="74" spans="1:9" ht="36" customHeight="1">
      <c r="A74" s="11">
        <v>4</v>
      </c>
      <c r="B74" s="55" t="s">
        <v>12</v>
      </c>
      <c r="C74" s="73" t="s">
        <v>105</v>
      </c>
      <c r="D74" s="73" t="s">
        <v>122</v>
      </c>
      <c r="E74" s="2" t="s">
        <v>20</v>
      </c>
      <c r="F74" s="64">
        <v>1</v>
      </c>
      <c r="G74" s="75"/>
      <c r="H74" s="3">
        <f t="shared" si="5"/>
        <v>0</v>
      </c>
      <c r="I74" s="3"/>
    </row>
    <row r="75" spans="1:9" ht="46.5" customHeight="1">
      <c r="A75" s="11">
        <v>5</v>
      </c>
      <c r="B75" s="55" t="s">
        <v>12</v>
      </c>
      <c r="C75" s="73" t="s">
        <v>106</v>
      </c>
      <c r="D75" s="73" t="s">
        <v>107</v>
      </c>
      <c r="E75" s="2" t="s">
        <v>19</v>
      </c>
      <c r="F75" s="64">
        <v>1</v>
      </c>
      <c r="G75" s="75"/>
      <c r="H75" s="3">
        <f t="shared" si="5"/>
        <v>0</v>
      </c>
      <c r="I75" s="3"/>
    </row>
    <row r="76" spans="1:9" ht="20.100000000000001" customHeight="1">
      <c r="A76" s="35"/>
      <c r="B76" s="32"/>
      <c r="C76" s="32" t="s">
        <v>111</v>
      </c>
      <c r="D76" s="1"/>
      <c r="E76" s="2"/>
      <c r="F76" s="49"/>
      <c r="G76" s="30"/>
      <c r="H76" s="20">
        <f>SUM(H10:H75)</f>
        <v>0</v>
      </c>
      <c r="I76" s="3"/>
    </row>
    <row r="77" spans="1:9" ht="20.100000000000001" customHeight="1">
      <c r="A77" s="35"/>
      <c r="B77" s="32" t="s">
        <v>108</v>
      </c>
      <c r="C77" s="32" t="s">
        <v>98</v>
      </c>
      <c r="D77" s="1"/>
      <c r="E77" s="63">
        <v>0.04</v>
      </c>
      <c r="F77" s="49"/>
      <c r="G77" s="30"/>
      <c r="H77" s="20">
        <f>H76*E77</f>
        <v>0</v>
      </c>
      <c r="I77" s="3"/>
    </row>
    <row r="78" spans="1:9" ht="20.100000000000001" customHeight="1">
      <c r="A78" s="76"/>
      <c r="B78" s="77"/>
      <c r="C78" s="77" t="s">
        <v>99</v>
      </c>
      <c r="D78" s="78"/>
      <c r="E78" s="79"/>
      <c r="F78" s="80"/>
      <c r="G78" s="77"/>
      <c r="H78" s="83">
        <f>SUM(H76:H77)</f>
        <v>0</v>
      </c>
      <c r="I78" s="83"/>
    </row>
    <row r="79" spans="1:9" ht="20.100000000000001" customHeight="1">
      <c r="A79" s="84"/>
      <c r="B79" s="81"/>
      <c r="C79" s="82" t="s">
        <v>109</v>
      </c>
      <c r="D79" s="85"/>
      <c r="E79" s="86"/>
      <c r="F79" s="87"/>
      <c r="G79" s="88"/>
      <c r="H79" s="83">
        <f>H78*10%</f>
        <v>0</v>
      </c>
      <c r="I79" s="83"/>
    </row>
    <row r="80" spans="1:9" ht="20.100000000000001" customHeight="1">
      <c r="A80" s="84"/>
      <c r="B80" s="81"/>
      <c r="C80" s="77" t="s">
        <v>110</v>
      </c>
      <c r="D80" s="78"/>
      <c r="E80" s="86"/>
      <c r="F80" s="87"/>
      <c r="G80" s="88"/>
      <c r="H80" s="83">
        <f>H78+H79</f>
        <v>0</v>
      </c>
      <c r="I80" s="83"/>
    </row>
    <row r="81" spans="2:9">
      <c r="B81" s="39" t="s">
        <v>9</v>
      </c>
      <c r="C81" s="40"/>
      <c r="D81" s="41"/>
      <c r="E81" s="42"/>
    </row>
    <row r="82" spans="2:9">
      <c r="B82" s="43" t="s">
        <v>10</v>
      </c>
      <c r="C82" s="44"/>
      <c r="E82" s="45"/>
      <c r="F82" s="48"/>
      <c r="G82" s="46"/>
      <c r="H82" s="27"/>
      <c r="I82" s="47"/>
    </row>
    <row r="83" spans="2:9">
      <c r="B83" s="43" t="s">
        <v>11</v>
      </c>
      <c r="C83" s="44"/>
      <c r="E83" s="45"/>
      <c r="F83" s="48"/>
      <c r="G83" s="46"/>
      <c r="H83" s="27"/>
      <c r="I83" s="47"/>
    </row>
    <row r="84" spans="2:9">
      <c r="B84" s="43" t="s">
        <v>13</v>
      </c>
      <c r="C84" s="44"/>
      <c r="E84" s="45"/>
      <c r="F84" s="48"/>
      <c r="G84" s="46"/>
      <c r="H84" s="27"/>
      <c r="I84" s="47"/>
    </row>
    <row r="86" spans="2:9" ht="36" customHeight="1">
      <c r="F86" s="136" t="s">
        <v>162</v>
      </c>
      <c r="G86" s="136"/>
      <c r="H86" s="136"/>
    </row>
  </sheetData>
  <mergeCells count="14">
    <mergeCell ref="F86:H86"/>
    <mergeCell ref="B49:C49"/>
    <mergeCell ref="A2:I2"/>
    <mergeCell ref="A4:H4"/>
    <mergeCell ref="A5:H5"/>
    <mergeCell ref="A8:A9"/>
    <mergeCell ref="B8:B9"/>
    <mergeCell ref="C8:C9"/>
    <mergeCell ref="D8:D9"/>
    <mergeCell ref="E8:E9"/>
    <mergeCell ref="F8:F9"/>
    <mergeCell ref="G8:G9"/>
    <mergeCell ref="H8:H9"/>
    <mergeCell ref="I8:I9"/>
  </mergeCells>
  <printOptions horizontalCentered="1"/>
  <pageMargins left="0.19685039370078741" right="0.19685039370078741" top="0.27559055118110237" bottom="0.39370078740157483" header="0.23622047244094491" footer="0.15748031496062992"/>
  <pageSetup paperSize="9" scale="96" orientation="landscape" r:id="rId1"/>
  <headerFoot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Dự toán</vt:lpstr>
      <vt:lpstr>'Dự toán'!Print_Area</vt:lpstr>
      <vt:lpstr>'Dự toán'!Print_Titles</vt:lpstr>
    </vt:vector>
  </TitlesOfParts>
  <Company>SeABank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duong.ntt2</dc:creator>
  <cp:lastModifiedBy>viet.dd2</cp:lastModifiedBy>
  <cp:lastPrinted>2017-08-22T09:22:30Z</cp:lastPrinted>
  <dcterms:created xsi:type="dcterms:W3CDTF">2014-12-29T04:57:48Z</dcterms:created>
  <dcterms:modified xsi:type="dcterms:W3CDTF">2020-04-08T09:07:48Z</dcterms:modified>
</cp:coreProperties>
</file>